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32760" windowWidth="11340" windowHeight="12375" tabRatio="832" activeTab="0"/>
  </bookViews>
  <sheets>
    <sheet name="TIER A+" sheetId="1" r:id="rId1"/>
    <sheet name="TIER A" sheetId="2" r:id="rId2"/>
    <sheet name="TIER B" sheetId="3" r:id="rId3"/>
    <sheet name="TIER C" sheetId="4" r:id="rId4"/>
  </sheets>
  <definedNames/>
  <calcPr fullCalcOnLoad="1"/>
</workbook>
</file>

<file path=xl/sharedStrings.xml><?xml version="1.0" encoding="utf-8"?>
<sst xmlns="http://schemas.openxmlformats.org/spreadsheetml/2006/main" count="480" uniqueCount="29">
  <si>
    <t>Member Name</t>
  </si>
  <si>
    <t>Membership No.</t>
  </si>
  <si>
    <t>Artist</t>
  </si>
  <si>
    <t>Contribution</t>
  </si>
  <si>
    <t>Production Co.</t>
  </si>
  <si>
    <t>Total</t>
  </si>
  <si>
    <t>No. of Weeks</t>
  </si>
  <si>
    <t>contributions</t>
  </si>
  <si>
    <t>Max Fee to calculate</t>
  </si>
  <si>
    <t>Performance Fee</t>
  </si>
  <si>
    <t>EQUITY PENSION SCHEME (EPS)</t>
  </si>
  <si>
    <t>NAME OF PRODUCTION Co. &amp; PRODUCTION</t>
  </si>
  <si>
    <t>COMMERCIAL TOURS</t>
  </si>
  <si>
    <t>RATES FROM</t>
  </si>
  <si>
    <t>SUBMISSION FOR THE PERIOD</t>
  </si>
  <si>
    <t>TO</t>
  </si>
  <si>
    <t>REHEARSAL RATES</t>
  </si>
  <si>
    <t>PERFORMANCE RATES</t>
  </si>
  <si>
    <t>DSM</t>
  </si>
  <si>
    <t>ASM / Performer</t>
  </si>
  <si>
    <t>SM</t>
  </si>
  <si>
    <t>CSM</t>
  </si>
  <si>
    <t>CUMLATIVE TOTAL</t>
  </si>
  <si>
    <t>TOTAL</t>
  </si>
  <si>
    <t>TIER C</t>
  </si>
  <si>
    <t>TIER B</t>
  </si>
  <si>
    <t>TIER A+</t>
  </si>
  <si>
    <t>Rehearsal Fee</t>
  </si>
  <si>
    <t>08.04.19 - 05.04.20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</si>
</sst>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4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6699"/>
      <name val="Arial"/>
      <family val="2"/>
    </font>
    <font>
      <b/>
      <sz val="10"/>
      <color rgb="FF33669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9" fontId="1" fillId="0" borderId="12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5.7109375" style="1" customWidth="1"/>
    <col min="2" max="2" width="23.140625" style="0" customWidth="1"/>
    <col min="3" max="3" width="5.7109375" style="0" customWidth="1"/>
    <col min="4" max="5" width="15.7109375" style="1" customWidth="1"/>
    <col min="6" max="6" width="16.421875" style="1" customWidth="1"/>
    <col min="7" max="9" width="15.7109375" style="1" customWidth="1"/>
    <col min="10" max="10" width="10.7109375" style="1" customWidth="1"/>
  </cols>
  <sheetData>
    <row r="1" spans="1:10" ht="12.75">
      <c r="A1" s="2"/>
      <c r="B1" s="3" t="s">
        <v>12</v>
      </c>
      <c r="C1" s="3"/>
      <c r="D1" s="36" t="s">
        <v>26</v>
      </c>
      <c r="E1" s="2" t="s">
        <v>13</v>
      </c>
      <c r="F1" s="32" t="s">
        <v>28</v>
      </c>
      <c r="G1" s="2"/>
      <c r="H1" s="2"/>
      <c r="I1" s="2"/>
      <c r="J1" s="2"/>
    </row>
    <row r="2" spans="1:10" ht="12.75">
      <c r="A2" s="2"/>
      <c r="B2" s="3"/>
      <c r="C2" s="3"/>
      <c r="D2" s="2"/>
      <c r="E2" s="2"/>
      <c r="F2" s="2"/>
      <c r="G2" s="2"/>
      <c r="H2" s="2"/>
      <c r="I2" s="2"/>
      <c r="J2" s="2"/>
    </row>
    <row r="3" spans="1:10" ht="12.75">
      <c r="A3" s="2"/>
      <c r="B3" s="3" t="s">
        <v>11</v>
      </c>
      <c r="C3" s="12"/>
      <c r="D3" s="2"/>
      <c r="E3" s="37" t="s">
        <v>17</v>
      </c>
      <c r="F3" s="2"/>
      <c r="G3" s="2"/>
      <c r="I3" s="34"/>
      <c r="J3" s="2"/>
    </row>
    <row r="4" spans="1:10" ht="12.75">
      <c r="A4" s="2"/>
      <c r="B4" s="3"/>
      <c r="C4" s="3"/>
      <c r="D4" s="2"/>
      <c r="E4" s="2"/>
      <c r="F4" s="2"/>
      <c r="G4" s="2"/>
      <c r="H4" s="2"/>
      <c r="I4" s="2"/>
      <c r="J4" s="2"/>
    </row>
    <row r="5" spans="1:10" ht="12.75">
      <c r="A5" s="2"/>
      <c r="B5" s="3"/>
      <c r="C5" s="3"/>
      <c r="D5" s="2"/>
      <c r="E5" s="2"/>
      <c r="F5" s="2"/>
      <c r="G5" s="2"/>
      <c r="H5" s="2"/>
      <c r="I5" s="2"/>
      <c r="J5" s="2"/>
    </row>
    <row r="6" spans="1:10" ht="12.75">
      <c r="A6" s="2"/>
      <c r="B6" s="3" t="s">
        <v>10</v>
      </c>
      <c r="C6" s="3"/>
      <c r="D6" s="2"/>
      <c r="E6" s="33"/>
      <c r="F6" s="32"/>
      <c r="G6" s="2"/>
      <c r="H6" s="2"/>
      <c r="I6" s="2"/>
      <c r="J6" s="2"/>
    </row>
    <row r="7" spans="1:10" ht="12.75">
      <c r="A7" s="2"/>
      <c r="B7" s="3"/>
      <c r="C7" s="3"/>
      <c r="D7" s="2"/>
      <c r="E7" s="2"/>
      <c r="F7" s="2"/>
      <c r="G7" s="2"/>
      <c r="H7" s="2"/>
      <c r="I7" s="2"/>
      <c r="J7" s="2"/>
    </row>
    <row r="8" spans="1:10" ht="12.75">
      <c r="A8" s="2"/>
      <c r="B8" s="3" t="s">
        <v>14</v>
      </c>
      <c r="C8" s="3"/>
      <c r="E8" s="1" t="s">
        <v>15</v>
      </c>
      <c r="F8" s="2"/>
      <c r="G8" s="2"/>
      <c r="H8" s="2"/>
      <c r="I8" s="2"/>
      <c r="J8" s="2"/>
    </row>
    <row r="9" spans="1:10" ht="12.75">
      <c r="A9" s="2"/>
      <c r="B9" s="3"/>
      <c r="C9" s="3"/>
      <c r="D9" s="2"/>
      <c r="E9" s="2"/>
      <c r="F9" s="2"/>
      <c r="G9" s="2"/>
      <c r="H9" s="2"/>
      <c r="I9" s="2"/>
      <c r="J9" s="2"/>
    </row>
    <row r="10" spans="1:10" ht="12.75">
      <c r="A10" s="2"/>
      <c r="B10" s="42" t="s">
        <v>19</v>
      </c>
      <c r="C10" s="9"/>
      <c r="D10" s="20"/>
      <c r="E10" s="26"/>
      <c r="F10" s="22" t="s">
        <v>8</v>
      </c>
      <c r="G10" s="5"/>
      <c r="H10" s="5" t="s">
        <v>2</v>
      </c>
      <c r="I10" s="5" t="s">
        <v>4</v>
      </c>
      <c r="J10" s="5"/>
    </row>
    <row r="11" spans="1:10" ht="12.75">
      <c r="A11" s="2"/>
      <c r="B11" s="11" t="s">
        <v>0</v>
      </c>
      <c r="C11" s="10"/>
      <c r="D11" s="11" t="s">
        <v>1</v>
      </c>
      <c r="E11" s="6" t="s">
        <v>9</v>
      </c>
      <c r="F11" s="23" t="s">
        <v>7</v>
      </c>
      <c r="G11" s="6" t="s">
        <v>6</v>
      </c>
      <c r="H11" s="6" t="s">
        <v>3</v>
      </c>
      <c r="I11" s="6" t="s">
        <v>3</v>
      </c>
      <c r="J11" s="6" t="s">
        <v>5</v>
      </c>
    </row>
    <row r="12" spans="1:10" ht="12.75">
      <c r="A12" s="2"/>
      <c r="B12" s="43"/>
      <c r="C12" s="44"/>
      <c r="D12" s="21"/>
      <c r="E12" s="7"/>
      <c r="F12" s="24"/>
      <c r="G12" s="7"/>
      <c r="H12" s="18">
        <v>0.025</v>
      </c>
      <c r="I12" s="17">
        <v>0.05</v>
      </c>
      <c r="J12" s="7"/>
    </row>
    <row r="13" spans="1:10" ht="12.75">
      <c r="A13" s="13">
        <v>1</v>
      </c>
      <c r="B13" s="27"/>
      <c r="C13" s="27"/>
      <c r="D13" s="28"/>
      <c r="E13" s="25">
        <v>0</v>
      </c>
      <c r="F13" s="19">
        <f>IF(745.88-E13&gt;0,E13-745.88)+745.88</f>
        <v>0</v>
      </c>
      <c r="G13" s="15">
        <v>0</v>
      </c>
      <c r="H13" s="14">
        <f>ROUND(SUM(F13*H12)*G13,2)</f>
        <v>0</v>
      </c>
      <c r="I13" s="14">
        <f>SUM(F13*I12)*G13</f>
        <v>0</v>
      </c>
      <c r="J13" s="14">
        <f aca="true" t="shared" si="0" ref="J13:J22">SUM(I13,H13)</f>
        <v>0</v>
      </c>
    </row>
    <row r="14" spans="1:10" ht="12.75">
      <c r="A14" s="13">
        <v>2</v>
      </c>
      <c r="B14" s="27"/>
      <c r="C14" s="27"/>
      <c r="D14" s="28"/>
      <c r="E14" s="14">
        <v>0</v>
      </c>
      <c r="F14" s="19">
        <f>IF(745.88-E14&gt;0,E14-745.88)+745.88</f>
        <v>0</v>
      </c>
      <c r="G14" s="15">
        <v>0</v>
      </c>
      <c r="H14" s="14">
        <f aca="true" t="shared" si="1" ref="H14:H22">SUM(F14*2.5%)*G14</f>
        <v>0</v>
      </c>
      <c r="I14" s="14">
        <f aca="true" t="shared" si="2" ref="I14:I22">SUM(F14*5%)*G14</f>
        <v>0</v>
      </c>
      <c r="J14" s="14">
        <f t="shared" si="0"/>
        <v>0</v>
      </c>
    </row>
    <row r="15" spans="1:10" ht="12.75">
      <c r="A15" s="13">
        <v>3</v>
      </c>
      <c r="B15" s="27"/>
      <c r="C15" s="27"/>
      <c r="D15" s="28"/>
      <c r="E15" s="14">
        <v>0</v>
      </c>
      <c r="F15" s="19">
        <f>IF(745.88-E15&gt;0,E15-745.88)+745.88</f>
        <v>0</v>
      </c>
      <c r="G15" s="15">
        <v>0</v>
      </c>
      <c r="H15" s="14">
        <f t="shared" si="1"/>
        <v>0</v>
      </c>
      <c r="I15" s="14">
        <f t="shared" si="2"/>
        <v>0</v>
      </c>
      <c r="J15" s="14">
        <f t="shared" si="0"/>
        <v>0</v>
      </c>
    </row>
    <row r="16" spans="1:10" ht="12.75">
      <c r="A16" s="13">
        <v>4</v>
      </c>
      <c r="B16" s="30"/>
      <c r="C16" s="27"/>
      <c r="D16" s="28"/>
      <c r="E16" s="14">
        <v>0</v>
      </c>
      <c r="F16" s="19">
        <f>IF(745.88-E16&gt;0,E16-745.88)+745.88</f>
        <v>0</v>
      </c>
      <c r="G16" s="15">
        <v>0</v>
      </c>
      <c r="H16" s="14">
        <f t="shared" si="1"/>
        <v>0</v>
      </c>
      <c r="I16" s="14">
        <f t="shared" si="2"/>
        <v>0</v>
      </c>
      <c r="J16" s="14">
        <f t="shared" si="0"/>
        <v>0</v>
      </c>
    </row>
    <row r="17" spans="1:10" ht="12.75">
      <c r="A17" s="13">
        <v>5</v>
      </c>
      <c r="B17" s="16"/>
      <c r="C17" s="31"/>
      <c r="D17" s="29"/>
      <c r="E17" s="14">
        <v>0</v>
      </c>
      <c r="F17" s="19">
        <f>IF(745.88-E17&gt;0,E17-745.88)+745.88</f>
        <v>0</v>
      </c>
      <c r="G17" s="15">
        <v>0</v>
      </c>
      <c r="H17" s="14">
        <f t="shared" si="1"/>
        <v>0</v>
      </c>
      <c r="I17" s="14">
        <f t="shared" si="2"/>
        <v>0</v>
      </c>
      <c r="J17" s="14">
        <f t="shared" si="0"/>
        <v>0</v>
      </c>
    </row>
    <row r="18" spans="1:10" ht="12.75">
      <c r="A18" s="13">
        <v>6</v>
      </c>
      <c r="B18" s="16"/>
      <c r="C18" s="31"/>
      <c r="D18" s="29"/>
      <c r="E18" s="14">
        <v>0</v>
      </c>
      <c r="F18" s="19">
        <f>IF(745.88-E18&gt;0,E18-745.88)+745.88</f>
        <v>0</v>
      </c>
      <c r="G18" s="15">
        <v>0</v>
      </c>
      <c r="H18" s="14">
        <f t="shared" si="1"/>
        <v>0</v>
      </c>
      <c r="I18" s="14">
        <f t="shared" si="2"/>
        <v>0</v>
      </c>
      <c r="J18" s="14">
        <f t="shared" si="0"/>
        <v>0</v>
      </c>
    </row>
    <row r="19" spans="1:10" ht="12.75">
      <c r="A19" s="13">
        <v>7</v>
      </c>
      <c r="B19" s="16"/>
      <c r="C19" s="31"/>
      <c r="D19" s="29"/>
      <c r="E19" s="14">
        <v>0</v>
      </c>
      <c r="F19" s="19">
        <f>IF(745.88-E19&gt;0,E19-745.88)+745.88</f>
        <v>0</v>
      </c>
      <c r="G19" s="15">
        <v>0</v>
      </c>
      <c r="H19" s="14">
        <f t="shared" si="1"/>
        <v>0</v>
      </c>
      <c r="I19" s="14">
        <f t="shared" si="2"/>
        <v>0</v>
      </c>
      <c r="J19" s="14">
        <f t="shared" si="0"/>
        <v>0</v>
      </c>
    </row>
    <row r="20" spans="1:10" ht="12.75">
      <c r="A20" s="13">
        <v>8</v>
      </c>
      <c r="B20" s="16"/>
      <c r="C20" s="31"/>
      <c r="D20" s="29"/>
      <c r="E20" s="14">
        <v>0</v>
      </c>
      <c r="F20" s="19">
        <f>IF(745.88-E20&gt;0,E20-745.88)+745.88</f>
        <v>0</v>
      </c>
      <c r="G20" s="15">
        <v>0</v>
      </c>
      <c r="H20" s="14">
        <f t="shared" si="1"/>
        <v>0</v>
      </c>
      <c r="I20" s="14">
        <f t="shared" si="2"/>
        <v>0</v>
      </c>
      <c r="J20" s="14">
        <f t="shared" si="0"/>
        <v>0</v>
      </c>
    </row>
    <row r="21" spans="1:10" ht="12.75">
      <c r="A21" s="13">
        <v>9</v>
      </c>
      <c r="B21" s="16"/>
      <c r="C21" s="31"/>
      <c r="D21" s="29"/>
      <c r="E21" s="14">
        <v>0</v>
      </c>
      <c r="F21" s="19">
        <f>IF(745.88-E21&gt;0,E21-745.88)+745.88</f>
        <v>0</v>
      </c>
      <c r="G21" s="15">
        <v>0</v>
      </c>
      <c r="H21" s="14">
        <f t="shared" si="1"/>
        <v>0</v>
      </c>
      <c r="I21" s="14">
        <f t="shared" si="2"/>
        <v>0</v>
      </c>
      <c r="J21" s="14">
        <f t="shared" si="0"/>
        <v>0</v>
      </c>
    </row>
    <row r="22" spans="1:10" ht="12.75">
      <c r="A22" s="13">
        <v>10</v>
      </c>
      <c r="B22" s="16"/>
      <c r="C22" s="31"/>
      <c r="D22" s="29"/>
      <c r="E22" s="14">
        <v>0</v>
      </c>
      <c r="F22" s="19">
        <f>IF(745.88-E22&gt;0,E22-745.88)+745.88</f>
        <v>0</v>
      </c>
      <c r="G22" s="15">
        <v>0</v>
      </c>
      <c r="H22" s="14">
        <f t="shared" si="1"/>
        <v>0</v>
      </c>
      <c r="I22" s="14">
        <f t="shared" si="2"/>
        <v>0</v>
      </c>
      <c r="J22" s="14">
        <f t="shared" si="0"/>
        <v>0</v>
      </c>
    </row>
    <row r="23" spans="1:10" ht="12.75">
      <c r="A23" s="2"/>
      <c r="E23" s="2"/>
      <c r="F23" s="2"/>
      <c r="G23" s="2"/>
      <c r="H23" s="2"/>
      <c r="I23" s="2"/>
      <c r="J23" s="2"/>
    </row>
    <row r="24" spans="1:10" ht="12.75">
      <c r="A24" s="2"/>
      <c r="B24" s="3" t="s">
        <v>23</v>
      </c>
      <c r="C24" s="3"/>
      <c r="D24" s="2"/>
      <c r="E24" s="2"/>
      <c r="F24" s="2"/>
      <c r="G24" s="2"/>
      <c r="H24" s="4">
        <f>SUM(H13:H22)</f>
        <v>0</v>
      </c>
      <c r="I24" s="4">
        <f>SUM(I13:I22)</f>
        <v>0</v>
      </c>
      <c r="J24" s="4">
        <f>SUM(J13:J22)</f>
        <v>0</v>
      </c>
    </row>
    <row r="26" spans="1:10" ht="12.75">
      <c r="A26" s="2"/>
      <c r="B26" s="45" t="s">
        <v>18</v>
      </c>
      <c r="C26" s="9"/>
      <c r="D26" s="20"/>
      <c r="E26" s="26"/>
      <c r="F26" s="22" t="s">
        <v>8</v>
      </c>
      <c r="G26" s="5"/>
      <c r="H26" s="5" t="s">
        <v>2</v>
      </c>
      <c r="I26" s="5" t="s">
        <v>4</v>
      </c>
      <c r="J26" s="5"/>
    </row>
    <row r="27" spans="1:10" ht="12.75">
      <c r="A27" s="2"/>
      <c r="B27" s="11" t="s">
        <v>0</v>
      </c>
      <c r="C27" s="10"/>
      <c r="D27" s="11" t="s">
        <v>1</v>
      </c>
      <c r="E27" s="6" t="s">
        <v>9</v>
      </c>
      <c r="F27" s="23" t="s">
        <v>7</v>
      </c>
      <c r="G27" s="6" t="s">
        <v>6</v>
      </c>
      <c r="H27" s="6" t="s">
        <v>3</v>
      </c>
      <c r="I27" s="6" t="s">
        <v>3</v>
      </c>
      <c r="J27" s="6" t="s">
        <v>5</v>
      </c>
    </row>
    <row r="28" spans="1:10" ht="12.75">
      <c r="A28" s="2"/>
      <c r="B28" s="43"/>
      <c r="C28" s="44"/>
      <c r="D28" s="21"/>
      <c r="E28" s="7"/>
      <c r="F28" s="24"/>
      <c r="G28" s="7"/>
      <c r="H28" s="18">
        <v>0.025</v>
      </c>
      <c r="I28" s="17">
        <v>0.05</v>
      </c>
      <c r="J28" s="7"/>
    </row>
    <row r="29" spans="1:10" ht="12.75">
      <c r="A29" s="13">
        <v>1</v>
      </c>
      <c r="B29" s="27"/>
      <c r="C29" s="40"/>
      <c r="D29" s="28"/>
      <c r="E29" s="25">
        <v>0</v>
      </c>
      <c r="F29" s="19">
        <f>IF(932.54-E29&gt;0,E29-932.54)+932.54</f>
        <v>0</v>
      </c>
      <c r="G29" s="15">
        <v>0</v>
      </c>
      <c r="H29" s="14">
        <f>ROUND(SUM(F29*H28)*G29,2)</f>
        <v>0</v>
      </c>
      <c r="I29" s="14">
        <f>SUM(F29*I28)*G29</f>
        <v>0</v>
      </c>
      <c r="J29" s="14">
        <f>SUM(I29,H29)</f>
        <v>0</v>
      </c>
    </row>
    <row r="30" spans="1:10" ht="12.75">
      <c r="A30" s="13">
        <v>2</v>
      </c>
      <c r="B30" s="41"/>
      <c r="C30" s="27"/>
      <c r="D30" s="28"/>
      <c r="E30" s="14">
        <v>0</v>
      </c>
      <c r="F30" s="19">
        <f>IF(932.54-E30&gt;0,E30-932.54)+932.54</f>
        <v>0</v>
      </c>
      <c r="G30" s="15">
        <v>0</v>
      </c>
      <c r="H30" s="14">
        <f>SUM(F30*2.5%)*G30</f>
        <v>0</v>
      </c>
      <c r="I30" s="14">
        <f>SUM(F30*5%)*G30</f>
        <v>0</v>
      </c>
      <c r="J30" s="14">
        <f>SUM(I30,H30)</f>
        <v>0</v>
      </c>
    </row>
    <row r="31" spans="1:10" ht="12.75">
      <c r="A31" s="13">
        <v>3</v>
      </c>
      <c r="B31" s="27"/>
      <c r="C31" s="27"/>
      <c r="D31" s="28"/>
      <c r="E31" s="14">
        <v>0</v>
      </c>
      <c r="F31" s="19">
        <f>IF(932.54-E31&gt;0,E31-932.54)+932.54</f>
        <v>0</v>
      </c>
      <c r="G31" s="15">
        <v>0</v>
      </c>
      <c r="H31" s="14">
        <f>SUM(F31*2.5%)*G31</f>
        <v>0</v>
      </c>
      <c r="I31" s="14">
        <f>SUM(F31*5%)*G31</f>
        <v>0</v>
      </c>
      <c r="J31" s="14">
        <f>SUM(I31,H31)</f>
        <v>0</v>
      </c>
    </row>
    <row r="32" spans="1:10" ht="12.75">
      <c r="A32" s="13">
        <v>4</v>
      </c>
      <c r="B32" s="30"/>
      <c r="C32" s="27"/>
      <c r="D32" s="28"/>
      <c r="E32" s="14">
        <v>0</v>
      </c>
      <c r="F32" s="19">
        <f>IF(932.54-E32&gt;0,E32-932.54)+932.54</f>
        <v>0</v>
      </c>
      <c r="G32" s="15">
        <v>0</v>
      </c>
      <c r="H32" s="14">
        <f>SUM(F32*2.5%)*G32</f>
        <v>0</v>
      </c>
      <c r="I32" s="14">
        <f>SUM(F32*5%)*G32</f>
        <v>0</v>
      </c>
      <c r="J32" s="14">
        <f>SUM(I32,H32)</f>
        <v>0</v>
      </c>
    </row>
    <row r="33" spans="1:10" ht="12.75">
      <c r="A33" s="13">
        <v>5</v>
      </c>
      <c r="B33" s="16"/>
      <c r="C33" s="31"/>
      <c r="D33" s="29"/>
      <c r="E33" s="14">
        <v>0</v>
      </c>
      <c r="F33" s="19">
        <f>IF(932.54-E33&gt;0,E33-932.54)+932.54</f>
        <v>0</v>
      </c>
      <c r="G33" s="15">
        <v>0</v>
      </c>
      <c r="H33" s="14">
        <f>SUM(F33*2.5%)*G33</f>
        <v>0</v>
      </c>
      <c r="I33" s="14">
        <f>SUM(F33*5%)*G33</f>
        <v>0</v>
      </c>
      <c r="J33" s="14">
        <f>SUM(I33,H33)</f>
        <v>0</v>
      </c>
    </row>
    <row r="34" spans="1:10" ht="12.75">
      <c r="A34" s="2"/>
      <c r="E34" s="2"/>
      <c r="F34" s="2"/>
      <c r="G34" s="2"/>
      <c r="H34" s="2"/>
      <c r="I34" s="2"/>
      <c r="J34" s="2"/>
    </row>
    <row r="35" spans="1:10" ht="12.75">
      <c r="A35" s="2"/>
      <c r="B35" s="3" t="s">
        <v>23</v>
      </c>
      <c r="C35" s="3"/>
      <c r="D35" s="2"/>
      <c r="E35" s="2"/>
      <c r="F35" s="2"/>
      <c r="G35" s="2"/>
      <c r="H35" s="4">
        <f>SUM(H29:H33)</f>
        <v>0</v>
      </c>
      <c r="I35" s="4">
        <f>SUM(I29:I33)</f>
        <v>0</v>
      </c>
      <c r="J35" s="4">
        <f>SUM(J29:J33)</f>
        <v>0</v>
      </c>
    </row>
    <row r="37" spans="1:10" ht="12.75">
      <c r="A37" s="2"/>
      <c r="B37" s="46" t="s">
        <v>20</v>
      </c>
      <c r="C37" s="9"/>
      <c r="D37" s="20"/>
      <c r="E37" s="26"/>
      <c r="F37" s="22" t="s">
        <v>8</v>
      </c>
      <c r="G37" s="5"/>
      <c r="H37" s="5" t="s">
        <v>2</v>
      </c>
      <c r="I37" s="5" t="s">
        <v>4</v>
      </c>
      <c r="J37" s="5"/>
    </row>
    <row r="38" spans="1:10" ht="12.75">
      <c r="A38" s="2"/>
      <c r="B38" s="11" t="s">
        <v>0</v>
      </c>
      <c r="C38" s="10"/>
      <c r="D38" s="11" t="s">
        <v>1</v>
      </c>
      <c r="E38" s="6" t="s">
        <v>9</v>
      </c>
      <c r="F38" s="23" t="s">
        <v>7</v>
      </c>
      <c r="G38" s="6" t="s">
        <v>6</v>
      </c>
      <c r="H38" s="6" t="s">
        <v>3</v>
      </c>
      <c r="I38" s="6" t="s">
        <v>3</v>
      </c>
      <c r="J38" s="6" t="s">
        <v>5</v>
      </c>
    </row>
    <row r="39" spans="1:10" ht="12.75">
      <c r="A39" s="2"/>
      <c r="B39" s="43"/>
      <c r="C39" s="44"/>
      <c r="D39" s="21"/>
      <c r="E39" s="7"/>
      <c r="F39" s="24"/>
      <c r="G39" s="7"/>
      <c r="H39" s="18">
        <v>0.025</v>
      </c>
      <c r="I39" s="17">
        <v>0.05</v>
      </c>
      <c r="J39" s="7"/>
    </row>
    <row r="40" spans="1:10" ht="12.75">
      <c r="A40" s="13">
        <v>1</v>
      </c>
      <c r="B40" s="27"/>
      <c r="C40" s="27"/>
      <c r="D40" s="28"/>
      <c r="E40" s="25">
        <v>0</v>
      </c>
      <c r="F40" s="19">
        <f>IF(1044.23-E40&gt;0,E40-1044.23)+1044.23</f>
        <v>0</v>
      </c>
      <c r="G40" s="15">
        <v>0</v>
      </c>
      <c r="H40" s="14">
        <f>ROUND(SUM(F40*H39)*G40,2)</f>
        <v>0</v>
      </c>
      <c r="I40" s="14">
        <f>SUM(F40*I39)*G40</f>
        <v>0</v>
      </c>
      <c r="J40" s="14">
        <f>SUM(I40,H40)</f>
        <v>0</v>
      </c>
    </row>
    <row r="41" spans="1:10" ht="12.75">
      <c r="A41" s="13">
        <v>2</v>
      </c>
      <c r="B41" s="27"/>
      <c r="C41" s="27"/>
      <c r="D41" s="28"/>
      <c r="E41" s="14">
        <v>0</v>
      </c>
      <c r="F41" s="19">
        <f>IF(1044.23-E41&gt;0,E41-1044.23)+1044.23</f>
        <v>0</v>
      </c>
      <c r="G41" s="15">
        <v>0</v>
      </c>
      <c r="H41" s="14">
        <f>SUM(F41*2.5%)*G41</f>
        <v>0</v>
      </c>
      <c r="I41" s="14">
        <f>SUM(F41*5%)*G41</f>
        <v>0</v>
      </c>
      <c r="J41" s="14">
        <f>SUM(I41,H41)</f>
        <v>0</v>
      </c>
    </row>
    <row r="42" spans="1:10" ht="12.75">
      <c r="A42" s="13">
        <v>3</v>
      </c>
      <c r="B42" s="27"/>
      <c r="C42" s="27"/>
      <c r="D42" s="28"/>
      <c r="E42" s="14">
        <v>0</v>
      </c>
      <c r="F42" s="19">
        <f>IF(1044.23-E42&gt;0,E42-1044.23)+1044.23</f>
        <v>0</v>
      </c>
      <c r="G42" s="15">
        <v>0</v>
      </c>
      <c r="H42" s="14">
        <f>SUM(F42*2.5%)*G42</f>
        <v>0</v>
      </c>
      <c r="I42" s="14">
        <f>SUM(F42*5%)*G42</f>
        <v>0</v>
      </c>
      <c r="J42" s="14">
        <f>SUM(I42,H42)</f>
        <v>0</v>
      </c>
    </row>
    <row r="43" spans="1:10" ht="12.75">
      <c r="A43" s="13">
        <v>4</v>
      </c>
      <c r="B43" s="30"/>
      <c r="C43" s="27"/>
      <c r="D43" s="28"/>
      <c r="E43" s="14">
        <v>0</v>
      </c>
      <c r="F43" s="19">
        <f>IF(1044.23-E43&gt;0,E43-1044.23)+1044.23</f>
        <v>0</v>
      </c>
      <c r="G43" s="15">
        <v>0</v>
      </c>
      <c r="H43" s="14">
        <f>SUM(F43*2.5%)*G43</f>
        <v>0</v>
      </c>
      <c r="I43" s="14">
        <f>SUM(F43*5%)*G43</f>
        <v>0</v>
      </c>
      <c r="J43" s="14">
        <f>SUM(I43,H43)</f>
        <v>0</v>
      </c>
    </row>
    <row r="44" spans="1:10" ht="12.75">
      <c r="A44" s="13">
        <v>5</v>
      </c>
      <c r="B44" s="16"/>
      <c r="C44" s="31"/>
      <c r="D44" s="29"/>
      <c r="E44" s="14">
        <v>0</v>
      </c>
      <c r="F44" s="19">
        <f>IF(1044.23-E44&gt;0,E44-1044.23)+1044.23</f>
        <v>0</v>
      </c>
      <c r="G44" s="15">
        <v>0</v>
      </c>
      <c r="H44" s="14">
        <f>SUM(F44*2.5%)*G44</f>
        <v>0</v>
      </c>
      <c r="I44" s="14">
        <f>SUM(F44*5%)*G44</f>
        <v>0</v>
      </c>
      <c r="J44" s="14">
        <f>SUM(I44,H44)</f>
        <v>0</v>
      </c>
    </row>
    <row r="45" spans="1:10" ht="12.75">
      <c r="A45" s="2"/>
      <c r="E45" s="2"/>
      <c r="F45" s="2"/>
      <c r="G45" s="2"/>
      <c r="H45" s="2"/>
      <c r="I45" s="2"/>
      <c r="J45" s="2"/>
    </row>
    <row r="46" spans="1:10" ht="12.75">
      <c r="A46" s="2"/>
      <c r="B46" s="3" t="s">
        <v>23</v>
      </c>
      <c r="C46" s="3"/>
      <c r="D46" s="2"/>
      <c r="E46" s="2"/>
      <c r="F46" s="2"/>
      <c r="G46" s="2"/>
      <c r="H46" s="4">
        <f>SUM(H40:H44)</f>
        <v>0</v>
      </c>
      <c r="I46" s="4">
        <f>SUM(I40:I44)</f>
        <v>0</v>
      </c>
      <c r="J46" s="4">
        <f>SUM(J40:J44)</f>
        <v>0</v>
      </c>
    </row>
    <row r="48" spans="1:10" ht="12.75">
      <c r="A48" s="2"/>
      <c r="B48" s="47" t="s">
        <v>21</v>
      </c>
      <c r="C48" s="9"/>
      <c r="D48" s="20"/>
      <c r="E48" s="26"/>
      <c r="F48" s="22" t="s">
        <v>8</v>
      </c>
      <c r="G48" s="5"/>
      <c r="H48" s="5" t="s">
        <v>2</v>
      </c>
      <c r="I48" s="5" t="s">
        <v>4</v>
      </c>
      <c r="J48" s="5"/>
    </row>
    <row r="49" spans="1:10" ht="12.75">
      <c r="A49" s="2"/>
      <c r="B49" s="11" t="s">
        <v>0</v>
      </c>
      <c r="C49" s="10"/>
      <c r="D49" s="11" t="s">
        <v>1</v>
      </c>
      <c r="E49" s="6" t="s">
        <v>9</v>
      </c>
      <c r="F49" s="23" t="s">
        <v>7</v>
      </c>
      <c r="G49" s="6" t="s">
        <v>6</v>
      </c>
      <c r="H49" s="6" t="s">
        <v>3</v>
      </c>
      <c r="I49" s="6" t="s">
        <v>3</v>
      </c>
      <c r="J49" s="6" t="s">
        <v>5</v>
      </c>
    </row>
    <row r="50" spans="1:10" ht="12.75">
      <c r="A50" s="2"/>
      <c r="B50" s="43"/>
      <c r="C50" s="44"/>
      <c r="D50" s="21"/>
      <c r="E50" s="7"/>
      <c r="F50" s="24"/>
      <c r="G50" s="7"/>
      <c r="H50" s="18">
        <v>0.025</v>
      </c>
      <c r="I50" s="17">
        <v>0.05</v>
      </c>
      <c r="J50" s="7"/>
    </row>
    <row r="51" spans="1:10" ht="12.75">
      <c r="A51" s="13">
        <v>1</v>
      </c>
      <c r="B51" s="27"/>
      <c r="C51" s="27"/>
      <c r="D51" s="28"/>
      <c r="E51" s="25">
        <v>0</v>
      </c>
      <c r="F51" s="19">
        <f>IF(1119.2-E51&gt;0,E51-1119.2)+1119.2</f>
        <v>0</v>
      </c>
      <c r="G51" s="15">
        <v>0</v>
      </c>
      <c r="H51" s="14">
        <f>ROUND(SUM(F51*H50)*G51,2)</f>
        <v>0</v>
      </c>
      <c r="I51" s="14">
        <f>SUM(F51*I50)*G51</f>
        <v>0</v>
      </c>
      <c r="J51" s="14">
        <f>SUM(I51,H51)</f>
        <v>0</v>
      </c>
    </row>
    <row r="52" spans="1:10" ht="12.75">
      <c r="A52" s="2"/>
      <c r="E52" s="2"/>
      <c r="F52" s="2"/>
      <c r="G52" s="2"/>
      <c r="H52" s="2"/>
      <c r="I52" s="2"/>
      <c r="J52" s="2"/>
    </row>
    <row r="53" spans="1:10" ht="12.75">
      <c r="A53" s="2"/>
      <c r="B53" s="3" t="s">
        <v>23</v>
      </c>
      <c r="C53" s="3"/>
      <c r="D53" s="2"/>
      <c r="E53" s="2"/>
      <c r="F53" s="2"/>
      <c r="G53" s="2"/>
      <c r="H53" s="4">
        <f>SUM(H51:H51)</f>
        <v>0</v>
      </c>
      <c r="I53" s="4">
        <f>SUM(I51:I51)</f>
        <v>0</v>
      </c>
      <c r="J53" s="4">
        <f>SUM(J51:J51)</f>
        <v>0</v>
      </c>
    </row>
    <row r="55" spans="2:10" ht="12.75">
      <c r="B55" s="38" t="s">
        <v>22</v>
      </c>
      <c r="H55" s="39">
        <f>SUM(H24,H35,H46,H53)</f>
        <v>0</v>
      </c>
      <c r="I55" s="39">
        <f>SUM(I24,I35,I46,I53)</f>
        <v>0</v>
      </c>
      <c r="J55" s="39">
        <f>SUM(J24,J35,J46,J53)</f>
        <v>0</v>
      </c>
    </row>
    <row r="58" spans="1:10" ht="12.75">
      <c r="A58" s="2"/>
      <c r="B58" s="3" t="s">
        <v>11</v>
      </c>
      <c r="C58" s="12"/>
      <c r="D58" s="2"/>
      <c r="E58" s="37" t="s">
        <v>16</v>
      </c>
      <c r="F58" s="2"/>
      <c r="G58" s="2"/>
      <c r="I58" s="34"/>
      <c r="J58" s="2"/>
    </row>
    <row r="59" spans="1:10" ht="12.75">
      <c r="A59" s="2"/>
      <c r="B59" s="3"/>
      <c r="C59" s="3"/>
      <c r="D59" s="2"/>
      <c r="E59" s="2"/>
      <c r="F59" s="2"/>
      <c r="G59" s="35"/>
      <c r="H59" s="2"/>
      <c r="I59" s="2"/>
      <c r="J59" s="2"/>
    </row>
    <row r="60" spans="1:10" ht="12.75">
      <c r="A60" s="2"/>
      <c r="B60" s="3"/>
      <c r="C60" s="3"/>
      <c r="D60" s="2"/>
      <c r="E60" s="2"/>
      <c r="F60" s="2"/>
      <c r="G60" s="2"/>
      <c r="H60" s="2"/>
      <c r="I60" s="2"/>
      <c r="J60" s="2"/>
    </row>
    <row r="61" spans="1:10" ht="12.75">
      <c r="A61" s="2"/>
      <c r="B61" s="3" t="s">
        <v>10</v>
      </c>
      <c r="C61" s="3"/>
      <c r="D61" s="2"/>
      <c r="E61" s="33"/>
      <c r="F61" s="32"/>
      <c r="G61" s="2"/>
      <c r="H61" s="2"/>
      <c r="I61" s="2"/>
      <c r="J61" s="2"/>
    </row>
    <row r="62" spans="1:10" ht="12.75">
      <c r="A62" s="2"/>
      <c r="B62" s="3"/>
      <c r="C62" s="3"/>
      <c r="D62" s="2"/>
      <c r="E62" s="2"/>
      <c r="F62" s="2"/>
      <c r="G62" s="2"/>
      <c r="H62" s="2"/>
      <c r="I62" s="2"/>
      <c r="J62" s="2"/>
    </row>
    <row r="63" spans="1:10" ht="12.75">
      <c r="A63" s="2"/>
      <c r="B63" s="3" t="s">
        <v>14</v>
      </c>
      <c r="C63" s="3"/>
      <c r="E63" s="1" t="s">
        <v>15</v>
      </c>
      <c r="F63" s="2"/>
      <c r="G63" s="2"/>
      <c r="H63" s="2"/>
      <c r="I63" s="2"/>
      <c r="J63" s="2"/>
    </row>
    <row r="64" spans="1:10" ht="12.75">
      <c r="A64" s="2"/>
      <c r="B64" s="3"/>
      <c r="C64" s="3"/>
      <c r="D64" s="2"/>
      <c r="E64" s="2"/>
      <c r="F64" s="2"/>
      <c r="G64" s="2"/>
      <c r="H64" s="2"/>
      <c r="I64" s="2"/>
      <c r="J64" s="2"/>
    </row>
    <row r="65" spans="1:10" ht="12.75">
      <c r="A65" s="2"/>
      <c r="B65" s="42" t="s">
        <v>19</v>
      </c>
      <c r="C65" s="9"/>
      <c r="D65" s="20"/>
      <c r="E65" s="26"/>
      <c r="F65" s="22" t="s">
        <v>8</v>
      </c>
      <c r="G65" s="5"/>
      <c r="H65" s="5" t="s">
        <v>2</v>
      </c>
      <c r="I65" s="5" t="s">
        <v>4</v>
      </c>
      <c r="J65" s="5"/>
    </row>
    <row r="66" spans="1:10" ht="12.75">
      <c r="A66" s="2"/>
      <c r="B66" s="11" t="s">
        <v>0</v>
      </c>
      <c r="C66" s="10"/>
      <c r="D66" s="11" t="s">
        <v>1</v>
      </c>
      <c r="E66" s="6" t="s">
        <v>27</v>
      </c>
      <c r="F66" s="23" t="s">
        <v>7</v>
      </c>
      <c r="G66" s="6" t="s">
        <v>6</v>
      </c>
      <c r="H66" s="6" t="s">
        <v>3</v>
      </c>
      <c r="I66" s="6" t="s">
        <v>3</v>
      </c>
      <c r="J66" s="6" t="s">
        <v>5</v>
      </c>
    </row>
    <row r="67" spans="1:10" ht="12.75">
      <c r="A67" s="2"/>
      <c r="B67" s="43"/>
      <c r="C67" s="44"/>
      <c r="D67" s="21"/>
      <c r="E67" s="7"/>
      <c r="F67" s="24"/>
      <c r="G67" s="7"/>
      <c r="H67" s="18">
        <v>0.025</v>
      </c>
      <c r="I67" s="17">
        <v>0.05</v>
      </c>
      <c r="J67" s="7"/>
    </row>
    <row r="68" spans="1:10" ht="12.75">
      <c r="A68" s="13">
        <v>1</v>
      </c>
      <c r="B68" s="27"/>
      <c r="C68" s="27"/>
      <c r="D68" s="28"/>
      <c r="E68" s="14">
        <v>0</v>
      </c>
      <c r="F68" s="19">
        <f>IF(696.9-E68&gt;0,E68-696.9)+696.9</f>
        <v>0</v>
      </c>
      <c r="G68" s="15">
        <v>0</v>
      </c>
      <c r="H68" s="14">
        <f>ROUND(SUM(F68*H67)*G68,2)</f>
        <v>0</v>
      </c>
      <c r="I68" s="14">
        <f>SUM(F68*I67)*G68</f>
        <v>0</v>
      </c>
      <c r="J68" s="14">
        <f aca="true" t="shared" si="3" ref="J68:J77">SUM(I68,H68)</f>
        <v>0</v>
      </c>
    </row>
    <row r="69" spans="1:10" ht="12.75">
      <c r="A69" s="13">
        <v>2</v>
      </c>
      <c r="B69" s="27"/>
      <c r="C69" s="27"/>
      <c r="D69" s="28"/>
      <c r="E69" s="14">
        <v>0</v>
      </c>
      <c r="F69" s="19">
        <f>IF(696.9-E69&gt;0,E69-696.9)+696.9</f>
        <v>0</v>
      </c>
      <c r="G69" s="15">
        <v>0</v>
      </c>
      <c r="H69" s="14">
        <f aca="true" t="shared" si="4" ref="H69:H77">SUM(F69*2.5%)*G69</f>
        <v>0</v>
      </c>
      <c r="I69" s="14">
        <f aca="true" t="shared" si="5" ref="I69:I77">SUM(F69*5%)*G69</f>
        <v>0</v>
      </c>
      <c r="J69" s="14">
        <f t="shared" si="3"/>
        <v>0</v>
      </c>
    </row>
    <row r="70" spans="1:10" ht="12.75">
      <c r="A70" s="13">
        <v>3</v>
      </c>
      <c r="B70" s="27"/>
      <c r="C70" s="27"/>
      <c r="D70" s="28"/>
      <c r="E70" s="14">
        <v>0</v>
      </c>
      <c r="F70" s="19">
        <f>IF(696.9-E70&gt;0,E70-696.9)+696.9</f>
        <v>0</v>
      </c>
      <c r="G70" s="15">
        <v>0</v>
      </c>
      <c r="H70" s="14">
        <f t="shared" si="4"/>
        <v>0</v>
      </c>
      <c r="I70" s="14">
        <f t="shared" si="5"/>
        <v>0</v>
      </c>
      <c r="J70" s="14">
        <f t="shared" si="3"/>
        <v>0</v>
      </c>
    </row>
    <row r="71" spans="1:10" ht="12.75">
      <c r="A71" s="13">
        <v>4</v>
      </c>
      <c r="B71" s="30"/>
      <c r="C71" s="27"/>
      <c r="D71" s="28"/>
      <c r="E71" s="14">
        <v>0</v>
      </c>
      <c r="F71" s="19">
        <f>IF(696.9-E71&gt;0,E71-696.9)+696.9</f>
        <v>0</v>
      </c>
      <c r="G71" s="15">
        <v>0</v>
      </c>
      <c r="H71" s="14">
        <f t="shared" si="4"/>
        <v>0</v>
      </c>
      <c r="I71" s="14">
        <f t="shared" si="5"/>
        <v>0</v>
      </c>
      <c r="J71" s="14">
        <f t="shared" si="3"/>
        <v>0</v>
      </c>
    </row>
    <row r="72" spans="1:10" ht="12.75">
      <c r="A72" s="13">
        <v>5</v>
      </c>
      <c r="B72" s="16"/>
      <c r="C72" s="31"/>
      <c r="D72" s="29"/>
      <c r="E72" s="14">
        <v>0</v>
      </c>
      <c r="F72" s="19">
        <f>IF(696.9-E72&gt;0,E72-696.9)+696.9</f>
        <v>0</v>
      </c>
      <c r="G72" s="15">
        <v>0</v>
      </c>
      <c r="H72" s="14">
        <f t="shared" si="4"/>
        <v>0</v>
      </c>
      <c r="I72" s="14">
        <f t="shared" si="5"/>
        <v>0</v>
      </c>
      <c r="J72" s="14">
        <f t="shared" si="3"/>
        <v>0</v>
      </c>
    </row>
    <row r="73" spans="1:10" ht="12.75">
      <c r="A73" s="13">
        <v>6</v>
      </c>
      <c r="B73" s="16"/>
      <c r="C73" s="31"/>
      <c r="D73" s="29"/>
      <c r="E73" s="14">
        <v>0</v>
      </c>
      <c r="F73" s="19">
        <f>IF(696.9-E73&gt;0,E73-696.9)+696.9</f>
        <v>0</v>
      </c>
      <c r="G73" s="15">
        <v>0</v>
      </c>
      <c r="H73" s="14">
        <f t="shared" si="4"/>
        <v>0</v>
      </c>
      <c r="I73" s="14">
        <f t="shared" si="5"/>
        <v>0</v>
      </c>
      <c r="J73" s="14">
        <f t="shared" si="3"/>
        <v>0</v>
      </c>
    </row>
    <row r="74" spans="1:10" ht="12.75">
      <c r="A74" s="13">
        <v>7</v>
      </c>
      <c r="B74" s="16"/>
      <c r="C74" s="31"/>
      <c r="D74" s="29"/>
      <c r="E74" s="14">
        <v>0</v>
      </c>
      <c r="F74" s="19">
        <f>IF(696.9-E74&gt;0,E74-696.9)+696.9</f>
        <v>0</v>
      </c>
      <c r="G74" s="15">
        <v>0</v>
      </c>
      <c r="H74" s="14">
        <f t="shared" si="4"/>
        <v>0</v>
      </c>
      <c r="I74" s="14">
        <f t="shared" si="5"/>
        <v>0</v>
      </c>
      <c r="J74" s="14">
        <f t="shared" si="3"/>
        <v>0</v>
      </c>
    </row>
    <row r="75" spans="1:10" ht="12.75">
      <c r="A75" s="13">
        <v>8</v>
      </c>
      <c r="B75" s="16"/>
      <c r="C75" s="31"/>
      <c r="D75" s="29"/>
      <c r="E75" s="14">
        <v>0</v>
      </c>
      <c r="F75" s="19">
        <f>IF(696.9-E75&gt;0,E75-696.9)+696.9</f>
        <v>0</v>
      </c>
      <c r="G75" s="15">
        <v>0</v>
      </c>
      <c r="H75" s="14">
        <f t="shared" si="4"/>
        <v>0</v>
      </c>
      <c r="I75" s="14">
        <f t="shared" si="5"/>
        <v>0</v>
      </c>
      <c r="J75" s="14">
        <f t="shared" si="3"/>
        <v>0</v>
      </c>
    </row>
    <row r="76" spans="1:10" ht="12.75">
      <c r="A76" s="13">
        <v>9</v>
      </c>
      <c r="B76" s="16"/>
      <c r="C76" s="31"/>
      <c r="D76" s="29"/>
      <c r="E76" s="14">
        <v>0</v>
      </c>
      <c r="F76" s="19">
        <f>IF(696.9-E76&gt;0,E76-696.9)+696.9</f>
        <v>0</v>
      </c>
      <c r="G76" s="15">
        <v>0</v>
      </c>
      <c r="H76" s="14">
        <f t="shared" si="4"/>
        <v>0</v>
      </c>
      <c r="I76" s="14">
        <f t="shared" si="5"/>
        <v>0</v>
      </c>
      <c r="J76" s="14">
        <f t="shared" si="3"/>
        <v>0</v>
      </c>
    </row>
    <row r="77" spans="1:10" ht="12.75">
      <c r="A77" s="13">
        <v>10</v>
      </c>
      <c r="B77" s="16"/>
      <c r="C77" s="31"/>
      <c r="D77" s="29"/>
      <c r="E77" s="14">
        <v>0</v>
      </c>
      <c r="F77" s="19">
        <f>IF(696.9-E77&gt;0,E77-696.9)+696.9</f>
        <v>0</v>
      </c>
      <c r="G77" s="15">
        <v>0</v>
      </c>
      <c r="H77" s="14">
        <f t="shared" si="4"/>
        <v>0</v>
      </c>
      <c r="I77" s="14">
        <f t="shared" si="5"/>
        <v>0</v>
      </c>
      <c r="J77" s="14">
        <f t="shared" si="3"/>
        <v>0</v>
      </c>
    </row>
    <row r="78" spans="1:10" ht="12.75">
      <c r="A78" s="2"/>
      <c r="E78" s="2"/>
      <c r="F78" s="2"/>
      <c r="G78" s="2"/>
      <c r="H78" s="2"/>
      <c r="I78" s="2"/>
      <c r="J78" s="2"/>
    </row>
    <row r="79" spans="1:10" ht="12.75">
      <c r="A79" s="2"/>
      <c r="B79" s="3" t="s">
        <v>23</v>
      </c>
      <c r="C79" s="3"/>
      <c r="D79" s="2"/>
      <c r="E79" s="2"/>
      <c r="F79" s="2"/>
      <c r="G79" s="2"/>
      <c r="H79" s="4">
        <f>SUM(H68:H77)</f>
        <v>0</v>
      </c>
      <c r="I79" s="4">
        <f>SUM(I68:I77)</f>
        <v>0</v>
      </c>
      <c r="J79" s="4">
        <f>SUM(J68:J77)</f>
        <v>0</v>
      </c>
    </row>
    <row r="81" spans="1:10" ht="12.75">
      <c r="A81" s="2"/>
      <c r="B81" s="45" t="s">
        <v>18</v>
      </c>
      <c r="C81" s="9"/>
      <c r="D81" s="20"/>
      <c r="E81" s="26"/>
      <c r="F81" s="22" t="s">
        <v>8</v>
      </c>
      <c r="G81" s="5"/>
      <c r="H81" s="5" t="s">
        <v>2</v>
      </c>
      <c r="I81" s="5" t="s">
        <v>4</v>
      </c>
      <c r="J81" s="5"/>
    </row>
    <row r="82" spans="1:10" ht="12.75">
      <c r="A82" s="2"/>
      <c r="B82" s="11" t="s">
        <v>0</v>
      </c>
      <c r="C82" s="10"/>
      <c r="D82" s="11" t="s">
        <v>1</v>
      </c>
      <c r="E82" s="6" t="s">
        <v>27</v>
      </c>
      <c r="F82" s="23" t="s">
        <v>7</v>
      </c>
      <c r="G82" s="6" t="s">
        <v>6</v>
      </c>
      <c r="H82" s="6" t="s">
        <v>3</v>
      </c>
      <c r="I82" s="6" t="s">
        <v>3</v>
      </c>
      <c r="J82" s="6" t="s">
        <v>5</v>
      </c>
    </row>
    <row r="83" spans="1:10" ht="12.75">
      <c r="A83" s="2"/>
      <c r="B83" s="43"/>
      <c r="C83" s="44"/>
      <c r="D83" s="21"/>
      <c r="E83" s="7"/>
      <c r="F83" s="24"/>
      <c r="G83" s="7"/>
      <c r="H83" s="18">
        <v>0.025</v>
      </c>
      <c r="I83" s="17">
        <v>0.05</v>
      </c>
      <c r="J83" s="7"/>
    </row>
    <row r="84" spans="1:10" ht="12.75">
      <c r="A84" s="13">
        <v>1</v>
      </c>
      <c r="B84" s="27"/>
      <c r="C84" s="40"/>
      <c r="D84" s="28"/>
      <c r="E84" s="25">
        <v>0</v>
      </c>
      <c r="F84" s="19">
        <f>IF(794.63-E84&gt;0,E84-794.63)+794.63</f>
        <v>0</v>
      </c>
      <c r="G84" s="15">
        <v>0</v>
      </c>
      <c r="H84" s="14">
        <f>ROUND(SUM(F84*H83)*G84,2)</f>
        <v>0</v>
      </c>
      <c r="I84" s="14">
        <f>SUM(F84*I83)*G84</f>
        <v>0</v>
      </c>
      <c r="J84" s="14">
        <f>SUM(I84,H84)</f>
        <v>0</v>
      </c>
    </row>
    <row r="85" spans="1:10" ht="12.75">
      <c r="A85" s="13">
        <v>2</v>
      </c>
      <c r="B85" s="41"/>
      <c r="C85" s="27"/>
      <c r="D85" s="28"/>
      <c r="E85" s="14">
        <v>0</v>
      </c>
      <c r="F85" s="19">
        <f>IF(794.63-E85&gt;0,E85-794.63)+794.63</f>
        <v>0</v>
      </c>
      <c r="G85" s="15">
        <v>0</v>
      </c>
      <c r="H85" s="14">
        <f>SUM(F85*2.5%)*G85</f>
        <v>0</v>
      </c>
      <c r="I85" s="14">
        <f>SUM(F85*5%)*G85</f>
        <v>0</v>
      </c>
      <c r="J85" s="14">
        <f>SUM(I85,H85)</f>
        <v>0</v>
      </c>
    </row>
    <row r="86" spans="1:10" ht="12.75">
      <c r="A86" s="13">
        <v>3</v>
      </c>
      <c r="B86" s="27"/>
      <c r="C86" s="27"/>
      <c r="D86" s="28"/>
      <c r="E86" s="14">
        <v>0</v>
      </c>
      <c r="F86" s="19">
        <f>IF(794.63-E86&gt;0,E86-794.63)+794.63</f>
        <v>0</v>
      </c>
      <c r="G86" s="15">
        <v>0</v>
      </c>
      <c r="H86" s="14">
        <f>SUM(F86*2.5%)*G86</f>
        <v>0</v>
      </c>
      <c r="I86" s="14">
        <f>SUM(F86*5%)*G86</f>
        <v>0</v>
      </c>
      <c r="J86" s="14">
        <f>SUM(I86,H86)</f>
        <v>0</v>
      </c>
    </row>
    <row r="87" spans="1:10" ht="12.75">
      <c r="A87" s="13">
        <v>4</v>
      </c>
      <c r="B87" s="30"/>
      <c r="C87" s="27"/>
      <c r="D87" s="28"/>
      <c r="E87" s="14">
        <v>0</v>
      </c>
      <c r="F87" s="19">
        <f>IF(794.63-E87&gt;0,E87-794.63)+794.63</f>
        <v>0</v>
      </c>
      <c r="G87" s="15">
        <v>0</v>
      </c>
      <c r="H87" s="14">
        <f>SUM(F87*2.5%)*G87</f>
        <v>0</v>
      </c>
      <c r="I87" s="14">
        <f>SUM(F87*5%)*G87</f>
        <v>0</v>
      </c>
      <c r="J87" s="14">
        <f>SUM(I87,H87)</f>
        <v>0</v>
      </c>
    </row>
    <row r="88" spans="1:10" ht="12.75">
      <c r="A88" s="13">
        <v>5</v>
      </c>
      <c r="B88" s="16"/>
      <c r="C88" s="31"/>
      <c r="D88" s="29"/>
      <c r="E88" s="14">
        <v>0</v>
      </c>
      <c r="F88" s="19">
        <f>IF(794.63-E88&gt;0,E88-794.63)+794.63</f>
        <v>0</v>
      </c>
      <c r="G88" s="15">
        <v>0</v>
      </c>
      <c r="H88" s="14">
        <f>SUM(F88*2.5%)*G88</f>
        <v>0</v>
      </c>
      <c r="I88" s="14">
        <f>SUM(F88*5%)*G88</f>
        <v>0</v>
      </c>
      <c r="J88" s="14">
        <f>SUM(I88,H88)</f>
        <v>0</v>
      </c>
    </row>
    <row r="89" spans="1:10" ht="12.75">
      <c r="A89" s="2"/>
      <c r="E89" s="2"/>
      <c r="F89" s="2"/>
      <c r="G89" s="2"/>
      <c r="H89" s="2"/>
      <c r="I89" s="2"/>
      <c r="J89" s="2"/>
    </row>
    <row r="90" spans="1:10" ht="12.75">
      <c r="A90" s="2"/>
      <c r="B90" s="3" t="s">
        <v>23</v>
      </c>
      <c r="C90" s="3"/>
      <c r="D90" s="2"/>
      <c r="E90" s="2"/>
      <c r="F90" s="2"/>
      <c r="G90" s="2"/>
      <c r="H90" s="4">
        <f>SUM(H84:H88)</f>
        <v>0</v>
      </c>
      <c r="I90" s="4">
        <f>SUM(I84:I88)</f>
        <v>0</v>
      </c>
      <c r="J90" s="4">
        <f>SUM(J84:J88)</f>
        <v>0</v>
      </c>
    </row>
    <row r="92" spans="1:10" ht="12.75">
      <c r="A92" s="2"/>
      <c r="B92" s="46" t="s">
        <v>20</v>
      </c>
      <c r="C92" s="9"/>
      <c r="D92" s="20"/>
      <c r="E92" s="26"/>
      <c r="F92" s="22" t="s">
        <v>8</v>
      </c>
      <c r="G92" s="5"/>
      <c r="H92" s="5" t="s">
        <v>2</v>
      </c>
      <c r="I92" s="5" t="s">
        <v>4</v>
      </c>
      <c r="J92" s="5"/>
    </row>
    <row r="93" spans="1:10" ht="12.75">
      <c r="A93" s="2"/>
      <c r="B93" s="11" t="s">
        <v>0</v>
      </c>
      <c r="C93" s="10"/>
      <c r="D93" s="11" t="s">
        <v>1</v>
      </c>
      <c r="E93" s="6" t="s">
        <v>27</v>
      </c>
      <c r="F93" s="23" t="s">
        <v>7</v>
      </c>
      <c r="G93" s="6" t="s">
        <v>6</v>
      </c>
      <c r="H93" s="6" t="s">
        <v>3</v>
      </c>
      <c r="I93" s="6" t="s">
        <v>3</v>
      </c>
      <c r="J93" s="6" t="s">
        <v>5</v>
      </c>
    </row>
    <row r="94" spans="1:10" ht="12.75">
      <c r="A94" s="2"/>
      <c r="B94" s="43"/>
      <c r="C94" s="44"/>
      <c r="D94" s="21"/>
      <c r="E94" s="7"/>
      <c r="F94" s="24"/>
      <c r="G94" s="7"/>
      <c r="H94" s="18">
        <v>0.025</v>
      </c>
      <c r="I94" s="17">
        <v>0.05</v>
      </c>
      <c r="J94" s="7"/>
    </row>
    <row r="95" spans="1:10" ht="12.75">
      <c r="A95" s="13">
        <v>1</v>
      </c>
      <c r="B95" s="27"/>
      <c r="C95" s="27"/>
      <c r="D95" s="28"/>
      <c r="E95" s="25">
        <v>0</v>
      </c>
      <c r="F95" s="19">
        <f>IF(884.76-E95&gt;0,E95-884.76)+884.76</f>
        <v>0</v>
      </c>
      <c r="G95" s="15">
        <v>0</v>
      </c>
      <c r="H95" s="14">
        <f>ROUND(SUM(F95*H94)*G95,2)</f>
        <v>0</v>
      </c>
      <c r="I95" s="14">
        <f>SUM(F95*I94)*G95</f>
        <v>0</v>
      </c>
      <c r="J95" s="14">
        <f>SUM(I95,H95)</f>
        <v>0</v>
      </c>
    </row>
    <row r="96" spans="1:10" ht="12.75">
      <c r="A96" s="13">
        <v>2</v>
      </c>
      <c r="B96" s="27"/>
      <c r="C96" s="27"/>
      <c r="D96" s="28"/>
      <c r="E96" s="14">
        <v>0</v>
      </c>
      <c r="F96" s="19">
        <f>IF(884.76-E96&gt;0,E96-884.76)+884.76</f>
        <v>0</v>
      </c>
      <c r="G96" s="15">
        <v>0</v>
      </c>
      <c r="H96" s="14">
        <f>SUM(F96*2.5%)*G96</f>
        <v>0</v>
      </c>
      <c r="I96" s="14">
        <f>SUM(F96*5%)*G96</f>
        <v>0</v>
      </c>
      <c r="J96" s="14">
        <f>SUM(I96,H96)</f>
        <v>0</v>
      </c>
    </row>
    <row r="97" spans="1:10" ht="12.75">
      <c r="A97" s="13">
        <v>3</v>
      </c>
      <c r="B97" s="27"/>
      <c r="C97" s="27"/>
      <c r="D97" s="28"/>
      <c r="E97" s="14">
        <v>0</v>
      </c>
      <c r="F97" s="19">
        <f>IF(884.76-E97&gt;0,E97-884.76)+884.76</f>
        <v>0</v>
      </c>
      <c r="G97" s="15">
        <v>0</v>
      </c>
      <c r="H97" s="14">
        <f>SUM(F97*2.5%)*G97</f>
        <v>0</v>
      </c>
      <c r="I97" s="14">
        <f>SUM(F97*5%)*G97</f>
        <v>0</v>
      </c>
      <c r="J97" s="14">
        <f>SUM(I97,H97)</f>
        <v>0</v>
      </c>
    </row>
    <row r="98" spans="1:10" ht="12.75">
      <c r="A98" s="13">
        <v>4</v>
      </c>
      <c r="B98" s="30"/>
      <c r="C98" s="27"/>
      <c r="D98" s="28"/>
      <c r="E98" s="14">
        <v>0</v>
      </c>
      <c r="F98" s="19">
        <f>IF(884.76-E98&gt;0,E98-884.76)+884.76</f>
        <v>0</v>
      </c>
      <c r="G98" s="15">
        <v>0</v>
      </c>
      <c r="H98" s="14">
        <f>SUM(F98*2.5%)*G98</f>
        <v>0</v>
      </c>
      <c r="I98" s="14">
        <f>SUM(F98*5%)*G98</f>
        <v>0</v>
      </c>
      <c r="J98" s="14">
        <f>SUM(I98,H98)</f>
        <v>0</v>
      </c>
    </row>
    <row r="99" spans="1:10" ht="12.75">
      <c r="A99" s="13">
        <v>5</v>
      </c>
      <c r="B99" s="16"/>
      <c r="C99" s="31"/>
      <c r="D99" s="29"/>
      <c r="E99" s="14">
        <v>0</v>
      </c>
      <c r="F99" s="19">
        <f>IF(884.76-E99&gt;0,E99-884.76)+884.76</f>
        <v>0</v>
      </c>
      <c r="G99" s="15">
        <v>0</v>
      </c>
      <c r="H99" s="14">
        <f>SUM(F99*2.5%)*G99</f>
        <v>0</v>
      </c>
      <c r="I99" s="14">
        <f>SUM(F99*5%)*G99</f>
        <v>0</v>
      </c>
      <c r="J99" s="14">
        <f>SUM(I99,H99)</f>
        <v>0</v>
      </c>
    </row>
    <row r="100" spans="1:10" ht="12.75">
      <c r="A100" s="2"/>
      <c r="E100" s="2"/>
      <c r="F100" s="2"/>
      <c r="G100" s="2"/>
      <c r="H100" s="2"/>
      <c r="I100" s="2"/>
      <c r="J100" s="2"/>
    </row>
    <row r="101" spans="1:10" ht="12.75">
      <c r="A101" s="2"/>
      <c r="B101" s="3" t="s">
        <v>23</v>
      </c>
      <c r="C101" s="3"/>
      <c r="D101" s="2"/>
      <c r="E101" s="2"/>
      <c r="F101" s="2"/>
      <c r="G101" s="2"/>
      <c r="H101" s="4">
        <f>SUM(H95:H99)</f>
        <v>0</v>
      </c>
      <c r="I101" s="4">
        <f>SUM(I95:I99)</f>
        <v>0</v>
      </c>
      <c r="J101" s="4">
        <f>SUM(J95:J99)</f>
        <v>0</v>
      </c>
    </row>
    <row r="103" spans="1:10" ht="12.75">
      <c r="A103" s="2"/>
      <c r="B103" s="47" t="s">
        <v>21</v>
      </c>
      <c r="C103" s="9"/>
      <c r="D103" s="20"/>
      <c r="E103" s="26"/>
      <c r="F103" s="22" t="s">
        <v>8</v>
      </c>
      <c r="G103" s="5"/>
      <c r="H103" s="5" t="s">
        <v>2</v>
      </c>
      <c r="I103" s="5" t="s">
        <v>4</v>
      </c>
      <c r="J103" s="5"/>
    </row>
    <row r="104" spans="1:10" ht="12.75">
      <c r="A104" s="2"/>
      <c r="B104" s="11" t="s">
        <v>0</v>
      </c>
      <c r="C104" s="10"/>
      <c r="D104" s="11" t="s">
        <v>1</v>
      </c>
      <c r="E104" s="6" t="s">
        <v>27</v>
      </c>
      <c r="F104" s="23" t="s">
        <v>7</v>
      </c>
      <c r="G104" s="6" t="s">
        <v>6</v>
      </c>
      <c r="H104" s="6" t="s">
        <v>3</v>
      </c>
      <c r="I104" s="6" t="s">
        <v>3</v>
      </c>
      <c r="J104" s="6" t="s">
        <v>5</v>
      </c>
    </row>
    <row r="105" spans="1:10" ht="12.75">
      <c r="A105" s="2"/>
      <c r="B105" s="43"/>
      <c r="C105" s="44"/>
      <c r="D105" s="21"/>
      <c r="E105" s="7"/>
      <c r="F105" s="24"/>
      <c r="G105" s="7"/>
      <c r="H105" s="18">
        <v>0.025</v>
      </c>
      <c r="I105" s="17">
        <v>0.05</v>
      </c>
      <c r="J105" s="7"/>
    </row>
    <row r="106" spans="1:10" ht="12.75">
      <c r="A106" s="13">
        <v>1</v>
      </c>
      <c r="B106" s="27"/>
      <c r="C106" s="27"/>
      <c r="D106" s="28"/>
      <c r="E106" s="25"/>
      <c r="F106" s="19">
        <f>IF(954.45-E106&gt;0,E106-954.45)+954.45</f>
        <v>0</v>
      </c>
      <c r="G106" s="15">
        <v>0</v>
      </c>
      <c r="H106" s="14">
        <f>ROUND(SUM(F106*H105)*G106,2)</f>
        <v>0</v>
      </c>
      <c r="I106" s="14">
        <f>SUM(F106*I105)*G106</f>
        <v>0</v>
      </c>
      <c r="J106" s="14">
        <f>SUM(I106,H106)</f>
        <v>0</v>
      </c>
    </row>
    <row r="107" spans="1:10" ht="12.75">
      <c r="A107" s="2"/>
      <c r="E107" s="2"/>
      <c r="F107" s="2"/>
      <c r="G107" s="2"/>
      <c r="H107" s="2"/>
      <c r="I107" s="2"/>
      <c r="J107" s="2"/>
    </row>
    <row r="108" spans="1:10" ht="12.75">
      <c r="A108" s="2"/>
      <c r="B108" s="3" t="s">
        <v>23</v>
      </c>
      <c r="C108" s="3"/>
      <c r="D108" s="2"/>
      <c r="E108" s="2"/>
      <c r="F108" s="2"/>
      <c r="G108" s="2"/>
      <c r="H108" s="4">
        <f>SUM(H106:H106)</f>
        <v>0</v>
      </c>
      <c r="I108" s="4">
        <f>SUM(I106:I106)</f>
        <v>0</v>
      </c>
      <c r="J108" s="4">
        <f>SUM(J106:J106)</f>
        <v>0</v>
      </c>
    </row>
    <row r="110" spans="2:10" ht="12.75">
      <c r="B110" s="38" t="s">
        <v>22</v>
      </c>
      <c r="H110" s="39">
        <f>SUM(H79,H90,H101,H108)</f>
        <v>0</v>
      </c>
      <c r="I110" s="39">
        <f>SUM(I79,I90,I101,I108)</f>
        <v>0</v>
      </c>
      <c r="J110" s="39">
        <f>SUM(J79,J90,J101,J108)</f>
        <v>0</v>
      </c>
    </row>
  </sheetData>
  <sheetProtection/>
  <printOptions/>
  <pageMargins left="0.75" right="0.75" top="1" bottom="1" header="0.5" footer="0.5"/>
  <pageSetup horizontalDpi="1200" verticalDpi="12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23.140625" style="0" customWidth="1"/>
    <col min="3" max="3" width="5.7109375" style="0" customWidth="1"/>
    <col min="4" max="5" width="15.7109375" style="1" customWidth="1"/>
    <col min="6" max="6" width="16.421875" style="1" customWidth="1"/>
    <col min="7" max="9" width="15.7109375" style="1" customWidth="1"/>
    <col min="10" max="10" width="10.7109375" style="1" customWidth="1"/>
  </cols>
  <sheetData>
    <row r="1" spans="1:10" ht="12.75">
      <c r="A1" s="2"/>
      <c r="B1" s="3" t="s">
        <v>12</v>
      </c>
      <c r="C1" s="3"/>
      <c r="D1" s="6" t="s">
        <v>27</v>
      </c>
      <c r="E1" s="2" t="s">
        <v>13</v>
      </c>
      <c r="F1" s="32" t="s">
        <v>28</v>
      </c>
      <c r="G1" s="2"/>
      <c r="H1" s="2"/>
      <c r="I1" s="2"/>
      <c r="J1" s="2"/>
    </row>
    <row r="2" spans="1:10" ht="12.75">
      <c r="A2" s="2"/>
      <c r="B2" s="3"/>
      <c r="C2" s="3"/>
      <c r="D2" s="2"/>
      <c r="E2" s="2"/>
      <c r="F2" s="2"/>
      <c r="G2" s="2"/>
      <c r="H2" s="2"/>
      <c r="I2" s="2"/>
      <c r="J2" s="2"/>
    </row>
    <row r="3" spans="1:10" ht="12.75">
      <c r="A3" s="2"/>
      <c r="B3" s="3" t="s">
        <v>11</v>
      </c>
      <c r="C3" s="12"/>
      <c r="D3" s="2"/>
      <c r="E3" s="37" t="s">
        <v>17</v>
      </c>
      <c r="F3" s="2"/>
      <c r="G3" s="2"/>
      <c r="I3" s="34"/>
      <c r="J3" s="2"/>
    </row>
    <row r="4" spans="1:10" ht="12.75">
      <c r="A4" s="2"/>
      <c r="B4" s="3"/>
      <c r="C4" s="3"/>
      <c r="D4" s="2"/>
      <c r="E4" s="2"/>
      <c r="F4" s="2"/>
      <c r="G4" s="2"/>
      <c r="H4" s="2"/>
      <c r="I4" s="2"/>
      <c r="J4" s="2"/>
    </row>
    <row r="5" spans="1:10" ht="12.75">
      <c r="A5" s="2"/>
      <c r="B5" s="3"/>
      <c r="C5" s="3"/>
      <c r="D5" s="2"/>
      <c r="E5" s="2"/>
      <c r="F5" s="2"/>
      <c r="G5" s="2"/>
      <c r="H5" s="2"/>
      <c r="I5" s="2"/>
      <c r="J5" s="2"/>
    </row>
    <row r="6" spans="1:10" ht="12.75">
      <c r="A6" s="2"/>
      <c r="B6" s="3" t="s">
        <v>10</v>
      </c>
      <c r="C6" s="3"/>
      <c r="D6" s="2"/>
      <c r="E6" s="33"/>
      <c r="F6" s="32"/>
      <c r="G6" s="2"/>
      <c r="H6" s="2"/>
      <c r="I6" s="2"/>
      <c r="J6" s="2"/>
    </row>
    <row r="7" spans="1:10" ht="12.75">
      <c r="A7" s="2"/>
      <c r="B7" s="3"/>
      <c r="C7" s="3"/>
      <c r="D7" s="2"/>
      <c r="E7" s="2"/>
      <c r="F7" s="2"/>
      <c r="G7" s="2"/>
      <c r="H7" s="2"/>
      <c r="I7" s="2"/>
      <c r="J7" s="2"/>
    </row>
    <row r="8" spans="1:10" ht="12.75">
      <c r="A8" s="2"/>
      <c r="B8" s="3" t="s">
        <v>14</v>
      </c>
      <c r="C8" s="3"/>
      <c r="E8" s="1" t="s">
        <v>15</v>
      </c>
      <c r="F8" s="2"/>
      <c r="G8" s="2"/>
      <c r="H8" s="2"/>
      <c r="I8" s="2"/>
      <c r="J8" s="2"/>
    </row>
    <row r="9" spans="1:10" ht="12.75">
      <c r="A9" s="2"/>
      <c r="B9" s="3"/>
      <c r="C9" s="3"/>
      <c r="D9" s="2"/>
      <c r="E9" s="2"/>
      <c r="F9" s="2"/>
      <c r="G9" s="2"/>
      <c r="H9" s="2"/>
      <c r="I9" s="2"/>
      <c r="J9" s="2"/>
    </row>
    <row r="10" spans="1:10" ht="12.75">
      <c r="A10" s="2"/>
      <c r="B10" s="42" t="s">
        <v>19</v>
      </c>
      <c r="C10" s="9"/>
      <c r="D10" s="20"/>
      <c r="E10" s="26"/>
      <c r="F10" s="22" t="s">
        <v>8</v>
      </c>
      <c r="G10" s="5"/>
      <c r="H10" s="5" t="s">
        <v>2</v>
      </c>
      <c r="I10" s="5" t="s">
        <v>4</v>
      </c>
      <c r="J10" s="5"/>
    </row>
    <row r="11" spans="1:10" ht="12.75">
      <c r="A11" s="2"/>
      <c r="B11" s="11" t="s">
        <v>0</v>
      </c>
      <c r="C11" s="10"/>
      <c r="D11" s="11" t="s">
        <v>1</v>
      </c>
      <c r="E11" s="6" t="s">
        <v>9</v>
      </c>
      <c r="F11" s="23" t="s">
        <v>7</v>
      </c>
      <c r="G11" s="6" t="s">
        <v>6</v>
      </c>
      <c r="H11" s="6" t="s">
        <v>3</v>
      </c>
      <c r="I11" s="6" t="s">
        <v>3</v>
      </c>
      <c r="J11" s="6" t="s">
        <v>5</v>
      </c>
    </row>
    <row r="12" spans="1:10" ht="12.75">
      <c r="A12" s="2"/>
      <c r="B12" s="11"/>
      <c r="C12" s="10"/>
      <c r="D12" s="21"/>
      <c r="E12" s="7"/>
      <c r="F12" s="24"/>
      <c r="G12" s="7"/>
      <c r="H12" s="18">
        <v>0.025</v>
      </c>
      <c r="I12" s="17">
        <v>0.05</v>
      </c>
      <c r="J12" s="7"/>
    </row>
    <row r="13" spans="1:10" ht="12.75">
      <c r="A13" s="13">
        <v>1</v>
      </c>
      <c r="B13" s="27"/>
      <c r="C13" s="27"/>
      <c r="D13" s="28"/>
      <c r="E13" s="25">
        <v>0</v>
      </c>
      <c r="F13" s="19">
        <f>IF(719.1-E13&gt;0,E13-719.1)+719.1</f>
        <v>0</v>
      </c>
      <c r="G13" s="15">
        <v>0</v>
      </c>
      <c r="H13" s="14">
        <f>ROUND(SUM(F13*H12)*G13,2)</f>
        <v>0</v>
      </c>
      <c r="I13" s="14">
        <f>SUM(F13*I12)*G13</f>
        <v>0</v>
      </c>
      <c r="J13" s="14">
        <f aca="true" t="shared" si="0" ref="J13:J22">SUM(I13,H13)</f>
        <v>0</v>
      </c>
    </row>
    <row r="14" spans="1:10" ht="12.75">
      <c r="A14" s="13">
        <v>2</v>
      </c>
      <c r="B14" s="27"/>
      <c r="C14" s="27"/>
      <c r="D14" s="28"/>
      <c r="E14" s="14">
        <v>0</v>
      </c>
      <c r="F14" s="19">
        <f>IF(719.1-E14&gt;0,E14-719.1)+719.1</f>
        <v>0</v>
      </c>
      <c r="G14" s="15">
        <v>0</v>
      </c>
      <c r="H14" s="14">
        <f aca="true" t="shared" si="1" ref="H14:H22">SUM(F14*2.5%)*G14</f>
        <v>0</v>
      </c>
      <c r="I14" s="14">
        <f aca="true" t="shared" si="2" ref="I14:I22">SUM(F14*5%)*G14</f>
        <v>0</v>
      </c>
      <c r="J14" s="14">
        <f t="shared" si="0"/>
        <v>0</v>
      </c>
    </row>
    <row r="15" spans="1:10" ht="12.75">
      <c r="A15" s="13">
        <v>3</v>
      </c>
      <c r="B15" s="27"/>
      <c r="C15" s="27"/>
      <c r="D15" s="28"/>
      <c r="E15" s="14">
        <v>0</v>
      </c>
      <c r="F15" s="19">
        <f>IF(719.1-E15&gt;0,E15-719.1)+719.1</f>
        <v>0</v>
      </c>
      <c r="G15" s="15">
        <v>0</v>
      </c>
      <c r="H15" s="14">
        <f t="shared" si="1"/>
        <v>0</v>
      </c>
      <c r="I15" s="14">
        <f t="shared" si="2"/>
        <v>0</v>
      </c>
      <c r="J15" s="14">
        <f t="shared" si="0"/>
        <v>0</v>
      </c>
    </row>
    <row r="16" spans="1:10" ht="12.75">
      <c r="A16" s="13">
        <v>4</v>
      </c>
      <c r="B16" s="30"/>
      <c r="C16" s="27"/>
      <c r="D16" s="28"/>
      <c r="E16" s="14">
        <v>0</v>
      </c>
      <c r="F16" s="19">
        <f>IF(719.1-E16&gt;0,E16-719.1)+719.1</f>
        <v>0</v>
      </c>
      <c r="G16" s="15">
        <v>0</v>
      </c>
      <c r="H16" s="14">
        <f t="shared" si="1"/>
        <v>0</v>
      </c>
      <c r="I16" s="14">
        <f t="shared" si="2"/>
        <v>0</v>
      </c>
      <c r="J16" s="14">
        <f t="shared" si="0"/>
        <v>0</v>
      </c>
    </row>
    <row r="17" spans="1:10" ht="12.75">
      <c r="A17" s="13">
        <v>5</v>
      </c>
      <c r="B17" s="16"/>
      <c r="C17" s="31"/>
      <c r="D17" s="29"/>
      <c r="E17" s="14">
        <v>0</v>
      </c>
      <c r="F17" s="19">
        <f>IF(719.1-E17&gt;0,E17-719.1)+719.1</f>
        <v>0</v>
      </c>
      <c r="G17" s="15">
        <v>0</v>
      </c>
      <c r="H17" s="14">
        <f t="shared" si="1"/>
        <v>0</v>
      </c>
      <c r="I17" s="14">
        <f t="shared" si="2"/>
        <v>0</v>
      </c>
      <c r="J17" s="14">
        <f t="shared" si="0"/>
        <v>0</v>
      </c>
    </row>
    <row r="18" spans="1:10" ht="12.75">
      <c r="A18" s="13">
        <v>6</v>
      </c>
      <c r="B18" s="16"/>
      <c r="C18" s="31"/>
      <c r="D18" s="29"/>
      <c r="E18" s="14">
        <v>0</v>
      </c>
      <c r="F18" s="19">
        <f>IF(719.1-E18&gt;0,E18-719.1)+719.1</f>
        <v>0</v>
      </c>
      <c r="G18" s="15">
        <v>0</v>
      </c>
      <c r="H18" s="14">
        <f t="shared" si="1"/>
        <v>0</v>
      </c>
      <c r="I18" s="14">
        <f t="shared" si="2"/>
        <v>0</v>
      </c>
      <c r="J18" s="14">
        <f t="shared" si="0"/>
        <v>0</v>
      </c>
    </row>
    <row r="19" spans="1:10" ht="12.75">
      <c r="A19" s="13">
        <v>7</v>
      </c>
      <c r="B19" s="16"/>
      <c r="C19" s="31"/>
      <c r="D19" s="29"/>
      <c r="E19" s="14">
        <v>0</v>
      </c>
      <c r="F19" s="19">
        <f>IF(719.1-E19&gt;0,E19-719.1)+719.1</f>
        <v>0</v>
      </c>
      <c r="G19" s="15">
        <v>0</v>
      </c>
      <c r="H19" s="14">
        <f t="shared" si="1"/>
        <v>0</v>
      </c>
      <c r="I19" s="14">
        <f t="shared" si="2"/>
        <v>0</v>
      </c>
      <c r="J19" s="14">
        <f t="shared" si="0"/>
        <v>0</v>
      </c>
    </row>
    <row r="20" spans="1:10" ht="12.75">
      <c r="A20" s="13">
        <v>8</v>
      </c>
      <c r="B20" s="16"/>
      <c r="C20" s="31"/>
      <c r="D20" s="29"/>
      <c r="E20" s="14">
        <v>0</v>
      </c>
      <c r="F20" s="19">
        <f>IF(719.1-E20&gt;0,E20-719.1)+719.1</f>
        <v>0</v>
      </c>
      <c r="G20" s="15">
        <v>0</v>
      </c>
      <c r="H20" s="14">
        <f t="shared" si="1"/>
        <v>0</v>
      </c>
      <c r="I20" s="14">
        <f t="shared" si="2"/>
        <v>0</v>
      </c>
      <c r="J20" s="14">
        <f t="shared" si="0"/>
        <v>0</v>
      </c>
    </row>
    <row r="21" spans="1:10" ht="12.75">
      <c r="A21" s="13">
        <v>9</v>
      </c>
      <c r="B21" s="16"/>
      <c r="C21" s="31"/>
      <c r="D21" s="29"/>
      <c r="E21" s="14">
        <v>0</v>
      </c>
      <c r="F21" s="19">
        <f>IF(719.1-E21&gt;0,E21-719.1)+719.1</f>
        <v>0</v>
      </c>
      <c r="G21" s="15">
        <v>0</v>
      </c>
      <c r="H21" s="14">
        <f t="shared" si="1"/>
        <v>0</v>
      </c>
      <c r="I21" s="14">
        <f t="shared" si="2"/>
        <v>0</v>
      </c>
      <c r="J21" s="14">
        <f t="shared" si="0"/>
        <v>0</v>
      </c>
    </row>
    <row r="22" spans="1:10" ht="12.75">
      <c r="A22" s="13">
        <v>10</v>
      </c>
      <c r="B22" s="16"/>
      <c r="C22" s="31"/>
      <c r="D22" s="29"/>
      <c r="E22" s="14">
        <v>0</v>
      </c>
      <c r="F22" s="19">
        <f>IF(719.1-E22&gt;0,E22-719.1)+719.1</f>
        <v>0</v>
      </c>
      <c r="G22" s="15">
        <v>0</v>
      </c>
      <c r="H22" s="14">
        <f t="shared" si="1"/>
        <v>0</v>
      </c>
      <c r="I22" s="14">
        <f t="shared" si="2"/>
        <v>0</v>
      </c>
      <c r="J22" s="14">
        <f t="shared" si="0"/>
        <v>0</v>
      </c>
    </row>
    <row r="23" spans="1:10" ht="12.75">
      <c r="A23" s="2"/>
      <c r="E23" s="2"/>
      <c r="F23" s="2"/>
      <c r="G23" s="2"/>
      <c r="H23" s="2"/>
      <c r="I23" s="2"/>
      <c r="J23" s="2"/>
    </row>
    <row r="24" spans="1:10" ht="12.75">
      <c r="A24" s="2"/>
      <c r="B24" s="3" t="s">
        <v>23</v>
      </c>
      <c r="C24" s="3"/>
      <c r="D24" s="2"/>
      <c r="E24" s="2"/>
      <c r="F24" s="2"/>
      <c r="G24" s="2"/>
      <c r="H24" s="4">
        <f>SUM(H13:H22)</f>
        <v>0</v>
      </c>
      <c r="I24" s="4">
        <f>SUM(I13:I22)</f>
        <v>0</v>
      </c>
      <c r="J24" s="4">
        <f>SUM(J13:J22)</f>
        <v>0</v>
      </c>
    </row>
    <row r="26" spans="1:10" ht="12.75">
      <c r="A26" s="2"/>
      <c r="B26" s="45" t="s">
        <v>18</v>
      </c>
      <c r="C26" s="9"/>
      <c r="D26" s="20"/>
      <c r="E26" s="26"/>
      <c r="F26" s="22" t="s">
        <v>8</v>
      </c>
      <c r="G26" s="5"/>
      <c r="H26" s="5" t="s">
        <v>2</v>
      </c>
      <c r="I26" s="5" t="s">
        <v>4</v>
      </c>
      <c r="J26" s="5"/>
    </row>
    <row r="27" spans="1:10" ht="12.75">
      <c r="A27" s="2"/>
      <c r="B27" s="11" t="s">
        <v>0</v>
      </c>
      <c r="C27" s="10"/>
      <c r="D27" s="11" t="s">
        <v>1</v>
      </c>
      <c r="E27" s="6" t="s">
        <v>9</v>
      </c>
      <c r="F27" s="23" t="s">
        <v>7</v>
      </c>
      <c r="G27" s="6" t="s">
        <v>6</v>
      </c>
      <c r="H27" s="6" t="s">
        <v>3</v>
      </c>
      <c r="I27" s="6" t="s">
        <v>3</v>
      </c>
      <c r="J27" s="6" t="s">
        <v>5</v>
      </c>
    </row>
    <row r="28" spans="1:10" ht="12.75">
      <c r="A28" s="2"/>
      <c r="B28" s="43"/>
      <c r="C28" s="44"/>
      <c r="D28" s="21"/>
      <c r="E28" s="7"/>
      <c r="F28" s="24"/>
      <c r="G28" s="7"/>
      <c r="H28" s="18">
        <v>0.025</v>
      </c>
      <c r="I28" s="17">
        <v>0.05</v>
      </c>
      <c r="J28" s="7"/>
    </row>
    <row r="29" spans="1:10" ht="12.75">
      <c r="A29" s="13">
        <v>1</v>
      </c>
      <c r="B29" s="27"/>
      <c r="C29" s="40"/>
      <c r="D29" s="28"/>
      <c r="E29" s="25">
        <v>0</v>
      </c>
      <c r="F29" s="19">
        <f>IF(898.88-E29&gt;0,E29-898.88)+898.88</f>
        <v>0</v>
      </c>
      <c r="G29" s="15">
        <v>0</v>
      </c>
      <c r="H29" s="14">
        <f>ROUND(SUM(F29*H28)*G29,2)</f>
        <v>0</v>
      </c>
      <c r="I29" s="14">
        <f>SUM(F29*I28)*G29</f>
        <v>0</v>
      </c>
      <c r="J29" s="14">
        <f>SUM(I29,H29)</f>
        <v>0</v>
      </c>
    </row>
    <row r="30" spans="1:10" ht="12.75">
      <c r="A30" s="13">
        <v>2</v>
      </c>
      <c r="B30" s="41"/>
      <c r="C30" s="27"/>
      <c r="D30" s="28"/>
      <c r="E30" s="14">
        <v>0</v>
      </c>
      <c r="F30" s="19">
        <f>IF(898.88-E30&gt;0,E30-898.88)+898.88</f>
        <v>0</v>
      </c>
      <c r="G30" s="15">
        <v>0</v>
      </c>
      <c r="H30" s="14">
        <f>SUM(F30*2.5%)*G30</f>
        <v>0</v>
      </c>
      <c r="I30" s="14">
        <f>SUM(F30*5%)*G30</f>
        <v>0</v>
      </c>
      <c r="J30" s="14">
        <f>SUM(I30,H30)</f>
        <v>0</v>
      </c>
    </row>
    <row r="31" spans="1:10" ht="12.75">
      <c r="A31" s="13">
        <v>3</v>
      </c>
      <c r="B31" s="27"/>
      <c r="C31" s="27"/>
      <c r="D31" s="28"/>
      <c r="E31" s="14">
        <v>0</v>
      </c>
      <c r="F31" s="19">
        <f>IF(898.88-E31&gt;0,E31-898.88)+898.88</f>
        <v>0</v>
      </c>
      <c r="G31" s="15">
        <v>0</v>
      </c>
      <c r="H31" s="14">
        <f>SUM(F31*2.5%)*G31</f>
        <v>0</v>
      </c>
      <c r="I31" s="14">
        <f>SUM(F31*5%)*G31</f>
        <v>0</v>
      </c>
      <c r="J31" s="14">
        <f>SUM(I31,H31)</f>
        <v>0</v>
      </c>
    </row>
    <row r="32" spans="1:10" ht="12.75">
      <c r="A32" s="13">
        <v>4</v>
      </c>
      <c r="B32" s="30"/>
      <c r="C32" s="27"/>
      <c r="D32" s="28"/>
      <c r="E32" s="14">
        <v>0</v>
      </c>
      <c r="F32" s="19">
        <f>IF(898.88-E32&gt;0,E32-898.88)+898.88</f>
        <v>0</v>
      </c>
      <c r="G32" s="15">
        <v>0</v>
      </c>
      <c r="H32" s="14">
        <f>SUM(F32*2.5%)*G32</f>
        <v>0</v>
      </c>
      <c r="I32" s="14">
        <f>SUM(F32*5%)*G32</f>
        <v>0</v>
      </c>
      <c r="J32" s="14">
        <f>SUM(I32,H32)</f>
        <v>0</v>
      </c>
    </row>
    <row r="33" spans="1:10" ht="12.75">
      <c r="A33" s="13">
        <v>5</v>
      </c>
      <c r="B33" s="16"/>
      <c r="C33" s="31"/>
      <c r="D33" s="29"/>
      <c r="E33" s="14">
        <v>0</v>
      </c>
      <c r="F33" s="19">
        <f>IF(898.88-E33&gt;0,E33-898.88)+898.88</f>
        <v>0</v>
      </c>
      <c r="G33" s="15">
        <v>0</v>
      </c>
      <c r="H33" s="14">
        <f>SUM(F33*2.5%)*G33</f>
        <v>0</v>
      </c>
      <c r="I33" s="14">
        <f>SUM(F33*5%)*G33</f>
        <v>0</v>
      </c>
      <c r="J33" s="14">
        <f>SUM(I33,H33)</f>
        <v>0</v>
      </c>
    </row>
    <row r="34" spans="1:10" ht="12.75">
      <c r="A34" s="2"/>
      <c r="E34" s="2"/>
      <c r="F34" s="2"/>
      <c r="G34" s="2"/>
      <c r="H34" s="2"/>
      <c r="I34" s="2"/>
      <c r="J34" s="2"/>
    </row>
    <row r="35" spans="1:10" ht="12.75">
      <c r="A35" s="2"/>
      <c r="B35" s="3" t="s">
        <v>23</v>
      </c>
      <c r="C35" s="3"/>
      <c r="D35" s="2"/>
      <c r="E35" s="2"/>
      <c r="F35" s="2"/>
      <c r="G35" s="2"/>
      <c r="H35" s="4">
        <f>SUM(H29:H33)</f>
        <v>0</v>
      </c>
      <c r="I35" s="4">
        <f>SUM(I29:I33)</f>
        <v>0</v>
      </c>
      <c r="J35" s="4">
        <f>SUM(J29:J33)</f>
        <v>0</v>
      </c>
    </row>
    <row r="37" spans="1:10" ht="12.75">
      <c r="A37" s="2"/>
      <c r="B37" s="46" t="s">
        <v>20</v>
      </c>
      <c r="C37" s="9"/>
      <c r="D37" s="20"/>
      <c r="E37" s="26"/>
      <c r="F37" s="22" t="s">
        <v>8</v>
      </c>
      <c r="G37" s="5"/>
      <c r="H37" s="5" t="s">
        <v>2</v>
      </c>
      <c r="I37" s="5" t="s">
        <v>4</v>
      </c>
      <c r="J37" s="5"/>
    </row>
    <row r="38" spans="1:10" ht="12.75">
      <c r="A38" s="2"/>
      <c r="B38" s="11" t="s">
        <v>0</v>
      </c>
      <c r="C38" s="10"/>
      <c r="D38" s="11" t="s">
        <v>1</v>
      </c>
      <c r="E38" s="6" t="s">
        <v>9</v>
      </c>
      <c r="F38" s="23" t="s">
        <v>7</v>
      </c>
      <c r="G38" s="6" t="s">
        <v>6</v>
      </c>
      <c r="H38" s="6" t="s">
        <v>3</v>
      </c>
      <c r="I38" s="6" t="s">
        <v>3</v>
      </c>
      <c r="J38" s="6" t="s">
        <v>5</v>
      </c>
    </row>
    <row r="39" spans="1:10" ht="12.75">
      <c r="A39" s="2"/>
      <c r="B39" s="43"/>
      <c r="C39" s="44"/>
      <c r="D39" s="21"/>
      <c r="E39" s="7"/>
      <c r="F39" s="24"/>
      <c r="G39" s="7"/>
      <c r="H39" s="18">
        <v>0.025</v>
      </c>
      <c r="I39" s="17">
        <v>0.05</v>
      </c>
      <c r="J39" s="7"/>
    </row>
    <row r="40" spans="1:10" ht="12.75">
      <c r="A40" s="13">
        <v>1</v>
      </c>
      <c r="B40" s="27"/>
      <c r="C40" s="27"/>
      <c r="D40" s="28"/>
      <c r="E40" s="25">
        <v>0</v>
      </c>
      <c r="F40" s="19">
        <f>IF(1006.74-E40&gt;0,E40-1006.74)+1006.74</f>
        <v>0</v>
      </c>
      <c r="G40" s="15">
        <v>0</v>
      </c>
      <c r="H40" s="14">
        <f>ROUND(SUM(F40*H39)*G40,2)</f>
        <v>0</v>
      </c>
      <c r="I40" s="14">
        <f>SUM(F40*I39)*G40</f>
        <v>0</v>
      </c>
      <c r="J40" s="14">
        <f>SUM(I40,H40)</f>
        <v>0</v>
      </c>
    </row>
    <row r="41" spans="1:10" ht="12.75">
      <c r="A41" s="13">
        <v>2</v>
      </c>
      <c r="B41" s="27"/>
      <c r="C41" s="27"/>
      <c r="D41" s="28"/>
      <c r="E41" s="14">
        <v>0</v>
      </c>
      <c r="F41" s="19">
        <f>IF(1006.74-E41&gt;0,E41-1006.74)+1006.74</f>
        <v>0</v>
      </c>
      <c r="G41" s="15">
        <v>0</v>
      </c>
      <c r="H41" s="14">
        <f>SUM(F41*2.5%)*G41</f>
        <v>0</v>
      </c>
      <c r="I41" s="14">
        <f>SUM(F41*5%)*G41</f>
        <v>0</v>
      </c>
      <c r="J41" s="14">
        <f>SUM(I41,H41)</f>
        <v>0</v>
      </c>
    </row>
    <row r="42" spans="1:10" ht="12.75">
      <c r="A42" s="13">
        <v>3</v>
      </c>
      <c r="B42" s="27"/>
      <c r="C42" s="27"/>
      <c r="D42" s="28"/>
      <c r="E42" s="14">
        <v>0</v>
      </c>
      <c r="F42" s="19">
        <f>IF(1006.74-E42&gt;0,E42-1006.74)+1006.74</f>
        <v>0</v>
      </c>
      <c r="G42" s="15">
        <v>0</v>
      </c>
      <c r="H42" s="14">
        <f>SUM(F42*2.5%)*G42</f>
        <v>0</v>
      </c>
      <c r="I42" s="14">
        <f>SUM(F42*5%)*G42</f>
        <v>0</v>
      </c>
      <c r="J42" s="14">
        <f>SUM(I42,H42)</f>
        <v>0</v>
      </c>
    </row>
    <row r="43" spans="1:10" ht="12.75">
      <c r="A43" s="13">
        <v>4</v>
      </c>
      <c r="B43" s="30"/>
      <c r="C43" s="27"/>
      <c r="D43" s="28"/>
      <c r="E43" s="14">
        <v>0</v>
      </c>
      <c r="F43" s="19">
        <f>IF(1006.74-E43&gt;0,E43-1006.74)+1006.74</f>
        <v>0</v>
      </c>
      <c r="G43" s="15">
        <v>0</v>
      </c>
      <c r="H43" s="14">
        <f>SUM(F43*2.5%)*G43</f>
        <v>0</v>
      </c>
      <c r="I43" s="14">
        <f>SUM(F43*5%)*G43</f>
        <v>0</v>
      </c>
      <c r="J43" s="14">
        <f>SUM(I43,H43)</f>
        <v>0</v>
      </c>
    </row>
    <row r="44" spans="1:10" ht="12.75">
      <c r="A44" s="13">
        <v>5</v>
      </c>
      <c r="B44" s="16"/>
      <c r="C44" s="31"/>
      <c r="D44" s="29"/>
      <c r="E44" s="14">
        <v>0</v>
      </c>
      <c r="F44" s="19">
        <f>IF(1006.74-E44&gt;0,E44-1006.74)+1006.74</f>
        <v>0</v>
      </c>
      <c r="G44" s="15">
        <v>0</v>
      </c>
      <c r="H44" s="14">
        <f>SUM(F44*2.5%)*G44</f>
        <v>0</v>
      </c>
      <c r="I44" s="14">
        <f>SUM(F44*5%)*G44</f>
        <v>0</v>
      </c>
      <c r="J44" s="14">
        <f>SUM(I44,H44)</f>
        <v>0</v>
      </c>
    </row>
    <row r="45" spans="1:10" ht="12.75">
      <c r="A45" s="2"/>
      <c r="E45" s="2"/>
      <c r="F45" s="2"/>
      <c r="G45" s="2"/>
      <c r="H45" s="2"/>
      <c r="I45" s="2"/>
      <c r="J45" s="2"/>
    </row>
    <row r="46" spans="1:10" ht="12.75">
      <c r="A46" s="2"/>
      <c r="B46" s="3" t="s">
        <v>23</v>
      </c>
      <c r="C46" s="3"/>
      <c r="D46" s="2"/>
      <c r="E46" s="2"/>
      <c r="F46" s="2"/>
      <c r="G46" s="2"/>
      <c r="H46" s="4">
        <f>SUM(H40:H44)</f>
        <v>0</v>
      </c>
      <c r="I46" s="4">
        <f>SUM(I40:I44)</f>
        <v>0</v>
      </c>
      <c r="J46" s="4">
        <f>SUM(J40:J44)</f>
        <v>0</v>
      </c>
    </row>
    <row r="48" spans="1:10" ht="12.75">
      <c r="A48" s="2"/>
      <c r="B48" s="47" t="s">
        <v>21</v>
      </c>
      <c r="C48" s="9"/>
      <c r="D48" s="20"/>
      <c r="E48" s="26"/>
      <c r="F48" s="22" t="s">
        <v>8</v>
      </c>
      <c r="G48" s="5"/>
      <c r="H48" s="5" t="s">
        <v>2</v>
      </c>
      <c r="I48" s="5" t="s">
        <v>4</v>
      </c>
      <c r="J48" s="5"/>
    </row>
    <row r="49" spans="1:10" ht="12.75">
      <c r="A49" s="2"/>
      <c r="B49" s="11" t="s">
        <v>0</v>
      </c>
      <c r="C49" s="10"/>
      <c r="D49" s="11" t="s">
        <v>1</v>
      </c>
      <c r="E49" s="6" t="s">
        <v>9</v>
      </c>
      <c r="F49" s="23" t="s">
        <v>7</v>
      </c>
      <c r="G49" s="6" t="s">
        <v>6</v>
      </c>
      <c r="H49" s="6" t="s">
        <v>3</v>
      </c>
      <c r="I49" s="6" t="s">
        <v>3</v>
      </c>
      <c r="J49" s="6" t="s">
        <v>5</v>
      </c>
    </row>
    <row r="50" spans="1:10" ht="12.75">
      <c r="A50" s="2"/>
      <c r="B50" s="43"/>
      <c r="C50" s="44"/>
      <c r="D50" s="21"/>
      <c r="E50" s="7"/>
      <c r="F50" s="24"/>
      <c r="G50" s="7"/>
      <c r="H50" s="18">
        <v>0.025</v>
      </c>
      <c r="I50" s="17">
        <v>0.05</v>
      </c>
      <c r="J50" s="7"/>
    </row>
    <row r="51" spans="1:10" ht="12.75">
      <c r="A51" s="13">
        <v>1</v>
      </c>
      <c r="B51" s="27"/>
      <c r="C51" s="27"/>
      <c r="D51" s="28"/>
      <c r="E51" s="25">
        <v>2000</v>
      </c>
      <c r="F51" s="19">
        <f>IF(1078.65-E51&gt;0,E51-1078.65)+1078.65</f>
        <v>1078.65</v>
      </c>
      <c r="G51" s="15">
        <v>0</v>
      </c>
      <c r="H51" s="14">
        <f>ROUND(SUM(F51*H50)*G51,2)</f>
        <v>0</v>
      </c>
      <c r="I51" s="14">
        <f>SUM(F51*I50)*G51</f>
        <v>0</v>
      </c>
      <c r="J51" s="14">
        <f>SUM(I51,H51)</f>
        <v>0</v>
      </c>
    </row>
    <row r="52" spans="1:10" ht="12.75">
      <c r="A52" s="2"/>
      <c r="E52" s="2"/>
      <c r="F52" s="2"/>
      <c r="G52" s="2"/>
      <c r="H52" s="2"/>
      <c r="I52" s="2"/>
      <c r="J52" s="2"/>
    </row>
    <row r="53" spans="1:10" ht="12.75">
      <c r="A53" s="2"/>
      <c r="B53" s="3" t="s">
        <v>23</v>
      </c>
      <c r="C53" s="3"/>
      <c r="D53" s="2"/>
      <c r="E53" s="2"/>
      <c r="F53" s="2"/>
      <c r="G53" s="2"/>
      <c r="H53" s="4">
        <f>SUM(H51:H51)</f>
        <v>0</v>
      </c>
      <c r="I53" s="4">
        <f>SUM(I51:I51)</f>
        <v>0</v>
      </c>
      <c r="J53" s="4">
        <f>SUM(J51:J51)</f>
        <v>0</v>
      </c>
    </row>
    <row r="55" spans="2:10" ht="12.75">
      <c r="B55" s="38" t="s">
        <v>22</v>
      </c>
      <c r="H55" s="39">
        <f>SUM(H24,H35,H46,H53)</f>
        <v>0</v>
      </c>
      <c r="I55" s="39">
        <f>SUM(I24,I35,I46,I53)</f>
        <v>0</v>
      </c>
      <c r="J55" s="39">
        <f>SUM(J24,J35,J46,J53)</f>
        <v>0</v>
      </c>
    </row>
    <row r="58" spans="1:10" ht="12.75">
      <c r="A58" s="2"/>
      <c r="B58" s="3" t="s">
        <v>11</v>
      </c>
      <c r="C58" s="12"/>
      <c r="D58" s="2"/>
      <c r="E58" s="37" t="s">
        <v>16</v>
      </c>
      <c r="F58" s="2"/>
      <c r="G58" s="2"/>
      <c r="I58" s="34"/>
      <c r="J58" s="2"/>
    </row>
    <row r="59" spans="1:10" ht="12.75">
      <c r="A59" s="2"/>
      <c r="B59" s="3"/>
      <c r="C59" s="3"/>
      <c r="D59" s="2"/>
      <c r="E59" s="2"/>
      <c r="F59" s="2"/>
      <c r="G59" s="35"/>
      <c r="H59" s="2"/>
      <c r="I59" s="2"/>
      <c r="J59" s="2"/>
    </row>
    <row r="60" spans="1:10" ht="12.75">
      <c r="A60" s="2"/>
      <c r="B60" s="3"/>
      <c r="C60" s="3"/>
      <c r="D60" s="2"/>
      <c r="E60" s="2"/>
      <c r="F60" s="2"/>
      <c r="G60" s="2"/>
      <c r="H60" s="2"/>
      <c r="I60" s="2"/>
      <c r="J60" s="2"/>
    </row>
    <row r="61" spans="1:10" ht="12.75">
      <c r="A61" s="2"/>
      <c r="B61" s="3" t="s">
        <v>10</v>
      </c>
      <c r="C61" s="3"/>
      <c r="D61" s="2"/>
      <c r="E61" s="33"/>
      <c r="F61" s="32"/>
      <c r="G61" s="2"/>
      <c r="H61" s="2"/>
      <c r="I61" s="2"/>
      <c r="J61" s="2"/>
    </row>
    <row r="62" spans="1:10" ht="12.75">
      <c r="A62" s="2"/>
      <c r="B62" s="3"/>
      <c r="C62" s="3"/>
      <c r="D62" s="2"/>
      <c r="E62" s="2"/>
      <c r="F62" s="2"/>
      <c r="G62" s="2"/>
      <c r="H62" s="2"/>
      <c r="I62" s="2"/>
      <c r="J62" s="2"/>
    </row>
    <row r="63" spans="1:10" ht="12.75">
      <c r="A63" s="2"/>
      <c r="B63" s="3" t="s">
        <v>14</v>
      </c>
      <c r="C63" s="3"/>
      <c r="E63" s="1" t="s">
        <v>15</v>
      </c>
      <c r="F63" s="2"/>
      <c r="G63" s="2"/>
      <c r="H63" s="2"/>
      <c r="I63" s="2"/>
      <c r="J63" s="2"/>
    </row>
    <row r="64" spans="1:10" ht="12.75">
      <c r="A64" s="2"/>
      <c r="B64" s="3"/>
      <c r="C64" s="3"/>
      <c r="D64" s="2"/>
      <c r="E64" s="2"/>
      <c r="F64" s="2"/>
      <c r="G64" s="2"/>
      <c r="H64" s="2"/>
      <c r="I64" s="2"/>
      <c r="J64" s="2"/>
    </row>
    <row r="65" spans="1:10" ht="12.75">
      <c r="A65" s="2"/>
      <c r="B65" s="42" t="s">
        <v>19</v>
      </c>
      <c r="C65" s="9"/>
      <c r="D65" s="20"/>
      <c r="E65" s="26"/>
      <c r="F65" s="22" t="s">
        <v>8</v>
      </c>
      <c r="G65" s="5"/>
      <c r="H65" s="5" t="s">
        <v>2</v>
      </c>
      <c r="I65" s="5" t="s">
        <v>4</v>
      </c>
      <c r="J65" s="5"/>
    </row>
    <row r="66" spans="1:10" ht="12.75">
      <c r="A66" s="2"/>
      <c r="B66" s="11" t="s">
        <v>0</v>
      </c>
      <c r="C66" s="10"/>
      <c r="D66" s="11" t="s">
        <v>1</v>
      </c>
      <c r="E66" s="6" t="s">
        <v>27</v>
      </c>
      <c r="F66" s="23" t="s">
        <v>7</v>
      </c>
      <c r="G66" s="6" t="s">
        <v>6</v>
      </c>
      <c r="H66" s="6" t="s">
        <v>3</v>
      </c>
      <c r="I66" s="6" t="s">
        <v>3</v>
      </c>
      <c r="J66" s="6" t="s">
        <v>5</v>
      </c>
    </row>
    <row r="67" spans="1:10" ht="12.75">
      <c r="A67" s="2"/>
      <c r="B67" s="11"/>
      <c r="C67" s="10"/>
      <c r="D67" s="21"/>
      <c r="E67" s="7"/>
      <c r="F67" s="24"/>
      <c r="G67" s="7"/>
      <c r="H67" s="18">
        <v>0.025</v>
      </c>
      <c r="I67" s="17">
        <v>0.05</v>
      </c>
      <c r="J67" s="7"/>
    </row>
    <row r="68" spans="1:10" ht="12.75">
      <c r="A68" s="13">
        <v>1</v>
      </c>
      <c r="B68" s="27"/>
      <c r="C68" s="27"/>
      <c r="D68" s="28"/>
      <c r="E68" s="14">
        <v>0</v>
      </c>
      <c r="F68" s="19">
        <f>IF(689.33-E68&gt;0,E68-689.33)+689.33</f>
        <v>0</v>
      </c>
      <c r="G68" s="15">
        <v>0</v>
      </c>
      <c r="H68" s="14">
        <f>ROUND(SUM(F68*H67)*G68,2)</f>
        <v>0</v>
      </c>
      <c r="I68" s="14">
        <f>SUM(F68*I67)*G68</f>
        <v>0</v>
      </c>
      <c r="J68" s="14">
        <f aca="true" t="shared" si="3" ref="J68:J77">SUM(I68,H68)</f>
        <v>0</v>
      </c>
    </row>
    <row r="69" spans="1:10" ht="12.75">
      <c r="A69" s="13">
        <v>2</v>
      </c>
      <c r="B69" s="27"/>
      <c r="C69" s="27"/>
      <c r="D69" s="28"/>
      <c r="E69" s="14">
        <v>0</v>
      </c>
      <c r="F69" s="19">
        <f>IF(689.33-E69&gt;0,E69-689.33)+689.33</f>
        <v>0</v>
      </c>
      <c r="G69" s="15">
        <v>0</v>
      </c>
      <c r="H69" s="14">
        <f aca="true" t="shared" si="4" ref="H69:H77">SUM(F69*2.5%)*G69</f>
        <v>0</v>
      </c>
      <c r="I69" s="14">
        <f aca="true" t="shared" si="5" ref="I69:I77">SUM(F69*5%)*G69</f>
        <v>0</v>
      </c>
      <c r="J69" s="14">
        <f t="shared" si="3"/>
        <v>0</v>
      </c>
    </row>
    <row r="70" spans="1:10" ht="12.75">
      <c r="A70" s="13">
        <v>3</v>
      </c>
      <c r="B70" s="27"/>
      <c r="C70" s="27"/>
      <c r="D70" s="28"/>
      <c r="E70" s="14">
        <v>0</v>
      </c>
      <c r="F70" s="19">
        <f>IF(689.33-E70&gt;0,E70-689.33)+689.33</f>
        <v>0</v>
      </c>
      <c r="G70" s="15">
        <v>0</v>
      </c>
      <c r="H70" s="14">
        <f t="shared" si="4"/>
        <v>0</v>
      </c>
      <c r="I70" s="14">
        <f t="shared" si="5"/>
        <v>0</v>
      </c>
      <c r="J70" s="14">
        <f t="shared" si="3"/>
        <v>0</v>
      </c>
    </row>
    <row r="71" spans="1:10" ht="12.75">
      <c r="A71" s="13">
        <v>4</v>
      </c>
      <c r="B71" s="30"/>
      <c r="C71" s="27"/>
      <c r="D71" s="28"/>
      <c r="E71" s="14">
        <v>0</v>
      </c>
      <c r="F71" s="19">
        <f>IF(689.33-E71&gt;0,E71-689.33)+689.33</f>
        <v>0</v>
      </c>
      <c r="G71" s="15">
        <v>0</v>
      </c>
      <c r="H71" s="14">
        <f t="shared" si="4"/>
        <v>0</v>
      </c>
      <c r="I71" s="14">
        <f t="shared" si="5"/>
        <v>0</v>
      </c>
      <c r="J71" s="14">
        <f t="shared" si="3"/>
        <v>0</v>
      </c>
    </row>
    <row r="72" spans="1:10" ht="12.75">
      <c r="A72" s="13">
        <v>5</v>
      </c>
      <c r="B72" s="16"/>
      <c r="C72" s="31"/>
      <c r="D72" s="29"/>
      <c r="E72" s="14">
        <v>0</v>
      </c>
      <c r="F72" s="19">
        <f>IF(689.33-E72&gt;0,E72-689.33)+689.33</f>
        <v>0</v>
      </c>
      <c r="G72" s="15">
        <v>0</v>
      </c>
      <c r="H72" s="14">
        <f t="shared" si="4"/>
        <v>0</v>
      </c>
      <c r="I72" s="14">
        <f t="shared" si="5"/>
        <v>0</v>
      </c>
      <c r="J72" s="14">
        <f t="shared" si="3"/>
        <v>0</v>
      </c>
    </row>
    <row r="73" spans="1:10" ht="12.75">
      <c r="A73" s="13">
        <v>6</v>
      </c>
      <c r="B73" s="16"/>
      <c r="C73" s="31"/>
      <c r="D73" s="29"/>
      <c r="E73" s="14">
        <v>0</v>
      </c>
      <c r="F73" s="19">
        <f>IF(689.33-E73&gt;0,E73-689.33)+689.33</f>
        <v>0</v>
      </c>
      <c r="G73" s="15">
        <v>0</v>
      </c>
      <c r="H73" s="14">
        <f t="shared" si="4"/>
        <v>0</v>
      </c>
      <c r="I73" s="14">
        <f t="shared" si="5"/>
        <v>0</v>
      </c>
      <c r="J73" s="14">
        <f t="shared" si="3"/>
        <v>0</v>
      </c>
    </row>
    <row r="74" spans="1:10" ht="12.75">
      <c r="A74" s="13">
        <v>7</v>
      </c>
      <c r="B74" s="16"/>
      <c r="C74" s="31"/>
      <c r="D74" s="29"/>
      <c r="E74" s="14">
        <v>0</v>
      </c>
      <c r="F74" s="19">
        <f>IF(689.33-E74&gt;0,E74-689.33)+689.33</f>
        <v>0</v>
      </c>
      <c r="G74" s="15">
        <v>0</v>
      </c>
      <c r="H74" s="14">
        <f t="shared" si="4"/>
        <v>0</v>
      </c>
      <c r="I74" s="14">
        <f t="shared" si="5"/>
        <v>0</v>
      </c>
      <c r="J74" s="14">
        <f t="shared" si="3"/>
        <v>0</v>
      </c>
    </row>
    <row r="75" spans="1:10" ht="12.75">
      <c r="A75" s="13">
        <v>8</v>
      </c>
      <c r="B75" s="16"/>
      <c r="C75" s="31"/>
      <c r="D75" s="29"/>
      <c r="E75" s="14">
        <v>0</v>
      </c>
      <c r="F75" s="19">
        <f>IF(689.33-E75&gt;0,E75-689.33)+689.33</f>
        <v>0</v>
      </c>
      <c r="G75" s="15">
        <v>0</v>
      </c>
      <c r="H75" s="14">
        <f t="shared" si="4"/>
        <v>0</v>
      </c>
      <c r="I75" s="14">
        <f t="shared" si="5"/>
        <v>0</v>
      </c>
      <c r="J75" s="14">
        <f t="shared" si="3"/>
        <v>0</v>
      </c>
    </row>
    <row r="76" spans="1:10" ht="12.75">
      <c r="A76" s="13">
        <v>9</v>
      </c>
      <c r="B76" s="16"/>
      <c r="C76" s="31"/>
      <c r="D76" s="29"/>
      <c r="E76" s="14">
        <v>0</v>
      </c>
      <c r="F76" s="19">
        <f>IF(689.33-E76&gt;0,E76-689.33)+689.33</f>
        <v>0</v>
      </c>
      <c r="G76" s="15">
        <v>0</v>
      </c>
      <c r="H76" s="14">
        <f t="shared" si="4"/>
        <v>0</v>
      </c>
      <c r="I76" s="14">
        <f t="shared" si="5"/>
        <v>0</v>
      </c>
      <c r="J76" s="14">
        <f t="shared" si="3"/>
        <v>0</v>
      </c>
    </row>
    <row r="77" spans="1:10" ht="12.75">
      <c r="A77" s="13">
        <v>10</v>
      </c>
      <c r="B77" s="16"/>
      <c r="C77" s="31"/>
      <c r="D77" s="29"/>
      <c r="E77" s="14">
        <v>0</v>
      </c>
      <c r="F77" s="19">
        <f>IF(689.33-E77&gt;0,E77-689.33)+689.33</f>
        <v>0</v>
      </c>
      <c r="G77" s="15">
        <v>0</v>
      </c>
      <c r="H77" s="14">
        <f t="shared" si="4"/>
        <v>0</v>
      </c>
      <c r="I77" s="14">
        <f t="shared" si="5"/>
        <v>0</v>
      </c>
      <c r="J77" s="14">
        <f t="shared" si="3"/>
        <v>0</v>
      </c>
    </row>
    <row r="78" spans="1:10" ht="12.75">
      <c r="A78" s="2"/>
      <c r="E78" s="2"/>
      <c r="F78" s="2"/>
      <c r="G78" s="2"/>
      <c r="H78" s="2"/>
      <c r="I78" s="2"/>
      <c r="J78" s="2"/>
    </row>
    <row r="79" spans="1:10" ht="12.75">
      <c r="A79" s="2"/>
      <c r="B79" s="3" t="s">
        <v>23</v>
      </c>
      <c r="C79" s="3"/>
      <c r="D79" s="2"/>
      <c r="E79" s="2"/>
      <c r="F79" s="2"/>
      <c r="G79" s="2"/>
      <c r="H79" s="4">
        <f>SUM(H68:H77)</f>
        <v>0</v>
      </c>
      <c r="I79" s="4">
        <f>SUM(I68:I77)</f>
        <v>0</v>
      </c>
      <c r="J79" s="4">
        <f>SUM(J68:J77)</f>
        <v>0</v>
      </c>
    </row>
    <row r="81" spans="1:10" ht="12.75">
      <c r="A81" s="2"/>
      <c r="B81" s="45" t="s">
        <v>18</v>
      </c>
      <c r="C81" s="9"/>
      <c r="D81" s="20"/>
      <c r="E81" s="26"/>
      <c r="F81" s="22" t="s">
        <v>8</v>
      </c>
      <c r="G81" s="5"/>
      <c r="H81" s="5" t="s">
        <v>2</v>
      </c>
      <c r="I81" s="5" t="s">
        <v>4</v>
      </c>
      <c r="J81" s="5"/>
    </row>
    <row r="82" spans="1:10" ht="12.75">
      <c r="A82" s="2"/>
      <c r="B82" s="11" t="s">
        <v>0</v>
      </c>
      <c r="C82" s="10"/>
      <c r="D82" s="11" t="s">
        <v>1</v>
      </c>
      <c r="E82" s="6" t="s">
        <v>27</v>
      </c>
      <c r="F82" s="23" t="s">
        <v>7</v>
      </c>
      <c r="G82" s="6" t="s">
        <v>6</v>
      </c>
      <c r="H82" s="6" t="s">
        <v>3</v>
      </c>
      <c r="I82" s="6" t="s">
        <v>3</v>
      </c>
      <c r="J82" s="6" t="s">
        <v>5</v>
      </c>
    </row>
    <row r="83" spans="1:10" ht="12.75">
      <c r="A83" s="2"/>
      <c r="B83" s="43"/>
      <c r="C83" s="44"/>
      <c r="D83" s="21"/>
      <c r="E83" s="7"/>
      <c r="F83" s="24"/>
      <c r="G83" s="7"/>
      <c r="H83" s="18">
        <v>0.025</v>
      </c>
      <c r="I83" s="17">
        <v>0.05</v>
      </c>
      <c r="J83" s="7"/>
    </row>
    <row r="84" spans="1:10" ht="12.75">
      <c r="A84" s="13">
        <v>1</v>
      </c>
      <c r="B84" s="27"/>
      <c r="C84" s="40"/>
      <c r="D84" s="28"/>
      <c r="E84" s="25">
        <v>0</v>
      </c>
      <c r="F84" s="19">
        <f>IF(786.29-E84&gt;0,E84-786.29)+786.29</f>
        <v>0</v>
      </c>
      <c r="G84" s="15">
        <v>0</v>
      </c>
      <c r="H84" s="14">
        <f>ROUND(SUM(F84*H83)*G84,2)</f>
        <v>0</v>
      </c>
      <c r="I84" s="14">
        <f>SUM(F84*I83)*G84</f>
        <v>0</v>
      </c>
      <c r="J84" s="14">
        <f>SUM(I84,H84)</f>
        <v>0</v>
      </c>
    </row>
    <row r="85" spans="1:10" ht="12.75">
      <c r="A85" s="13">
        <v>2</v>
      </c>
      <c r="B85" s="41"/>
      <c r="C85" s="27"/>
      <c r="D85" s="28"/>
      <c r="E85" s="14">
        <v>0</v>
      </c>
      <c r="F85" s="19">
        <f>IF(786.29-E85&gt;0,E85-786.29)+786.29</f>
        <v>0</v>
      </c>
      <c r="G85" s="15">
        <v>0</v>
      </c>
      <c r="H85" s="14">
        <f>SUM(F85*2.5%)*G85</f>
        <v>0</v>
      </c>
      <c r="I85" s="14">
        <f>SUM(F85*5%)*G85</f>
        <v>0</v>
      </c>
      <c r="J85" s="14">
        <f>SUM(I85,H85)</f>
        <v>0</v>
      </c>
    </row>
    <row r="86" spans="1:10" ht="12.75">
      <c r="A86" s="13">
        <v>3</v>
      </c>
      <c r="B86" s="27"/>
      <c r="C86" s="27"/>
      <c r="D86" s="28"/>
      <c r="E86" s="14">
        <v>0</v>
      </c>
      <c r="F86" s="19">
        <f>IF(786.29-E86&gt;0,E86-786.29)+786.29</f>
        <v>0</v>
      </c>
      <c r="G86" s="15">
        <v>0</v>
      </c>
      <c r="H86" s="14">
        <f>SUM(F86*2.5%)*G86</f>
        <v>0</v>
      </c>
      <c r="I86" s="14">
        <f>SUM(F86*5%)*G86</f>
        <v>0</v>
      </c>
      <c r="J86" s="14">
        <f>SUM(I86,H86)</f>
        <v>0</v>
      </c>
    </row>
    <row r="87" spans="1:10" ht="12.75">
      <c r="A87" s="13">
        <v>4</v>
      </c>
      <c r="B87" s="30"/>
      <c r="C87" s="27"/>
      <c r="D87" s="28"/>
      <c r="E87" s="14">
        <v>0</v>
      </c>
      <c r="F87" s="19">
        <f>IF(786.29-E87&gt;0,E87-786.29)+786.29</f>
        <v>0</v>
      </c>
      <c r="G87" s="15">
        <v>0</v>
      </c>
      <c r="H87" s="14">
        <f>SUM(F87*2.5%)*G87</f>
        <v>0</v>
      </c>
      <c r="I87" s="14">
        <f>SUM(F87*5%)*G87</f>
        <v>0</v>
      </c>
      <c r="J87" s="14">
        <f>SUM(I87,H87)</f>
        <v>0</v>
      </c>
    </row>
    <row r="88" spans="1:10" ht="12.75">
      <c r="A88" s="13">
        <v>5</v>
      </c>
      <c r="B88" s="16"/>
      <c r="C88" s="31"/>
      <c r="D88" s="29"/>
      <c r="E88" s="14">
        <v>0</v>
      </c>
      <c r="F88" s="19">
        <f>IF(786.29-E88&gt;0,E88-786.29)+786.29</f>
        <v>0</v>
      </c>
      <c r="G88" s="15">
        <v>0</v>
      </c>
      <c r="H88" s="14">
        <f>SUM(F88*2.5%)*G88</f>
        <v>0</v>
      </c>
      <c r="I88" s="14">
        <f>SUM(F88*5%)*G88</f>
        <v>0</v>
      </c>
      <c r="J88" s="14">
        <f>SUM(I88,H88)</f>
        <v>0</v>
      </c>
    </row>
    <row r="89" spans="1:10" ht="12.75">
      <c r="A89" s="2"/>
      <c r="E89" s="2"/>
      <c r="F89" s="2"/>
      <c r="G89" s="2"/>
      <c r="H89" s="2"/>
      <c r="I89" s="2"/>
      <c r="J89" s="2"/>
    </row>
    <row r="90" spans="1:10" ht="12.75">
      <c r="A90" s="2"/>
      <c r="B90" s="3" t="s">
        <v>23</v>
      </c>
      <c r="C90" s="3"/>
      <c r="D90" s="2"/>
      <c r="E90" s="2"/>
      <c r="F90" s="2"/>
      <c r="G90" s="2"/>
      <c r="H90" s="4">
        <f>SUM(H84:H88)</f>
        <v>0</v>
      </c>
      <c r="I90" s="4">
        <f>SUM(I84:I88)</f>
        <v>0</v>
      </c>
      <c r="J90" s="4">
        <f>SUM(J84:J88)</f>
        <v>0</v>
      </c>
    </row>
    <row r="92" spans="1:10" ht="12.75">
      <c r="A92" s="2"/>
      <c r="B92" s="46" t="s">
        <v>20</v>
      </c>
      <c r="C92" s="9"/>
      <c r="D92" s="20"/>
      <c r="E92" s="26"/>
      <c r="F92" s="22" t="s">
        <v>8</v>
      </c>
      <c r="G92" s="5"/>
      <c r="H92" s="5" t="s">
        <v>2</v>
      </c>
      <c r="I92" s="5" t="s">
        <v>4</v>
      </c>
      <c r="J92" s="5"/>
    </row>
    <row r="93" spans="1:10" ht="12.75">
      <c r="A93" s="2"/>
      <c r="B93" s="11" t="s">
        <v>0</v>
      </c>
      <c r="C93" s="10"/>
      <c r="D93" s="11" t="s">
        <v>1</v>
      </c>
      <c r="E93" s="6" t="s">
        <v>27</v>
      </c>
      <c r="F93" s="23" t="s">
        <v>7</v>
      </c>
      <c r="G93" s="6" t="s">
        <v>6</v>
      </c>
      <c r="H93" s="6" t="s">
        <v>3</v>
      </c>
      <c r="I93" s="6" t="s">
        <v>3</v>
      </c>
      <c r="J93" s="6" t="s">
        <v>5</v>
      </c>
    </row>
    <row r="94" spans="1:10" ht="12.75">
      <c r="A94" s="2"/>
      <c r="B94" s="43"/>
      <c r="C94" s="44"/>
      <c r="D94" s="21"/>
      <c r="E94" s="7"/>
      <c r="F94" s="24"/>
      <c r="G94" s="7"/>
      <c r="H94" s="18">
        <v>0.025</v>
      </c>
      <c r="I94" s="17">
        <v>0.05</v>
      </c>
      <c r="J94" s="7"/>
    </row>
    <row r="95" spans="1:10" ht="12.75">
      <c r="A95" s="13">
        <v>1</v>
      </c>
      <c r="B95" s="27"/>
      <c r="C95" s="27"/>
      <c r="D95" s="28"/>
      <c r="E95" s="25">
        <v>0</v>
      </c>
      <c r="F95" s="19">
        <f>IF(875.67-E95&gt;0,E95-875.67)+875.67</f>
        <v>0</v>
      </c>
      <c r="G95" s="15">
        <v>0</v>
      </c>
      <c r="H95" s="14">
        <f>ROUND(SUM(F95*H94)*G95,2)</f>
        <v>0</v>
      </c>
      <c r="I95" s="14">
        <f>SUM(F95*I94)*G95</f>
        <v>0</v>
      </c>
      <c r="J95" s="14">
        <f>SUM(I95,H95)</f>
        <v>0</v>
      </c>
    </row>
    <row r="96" spans="1:10" ht="12.75">
      <c r="A96" s="13">
        <v>2</v>
      </c>
      <c r="B96" s="27"/>
      <c r="C96" s="27"/>
      <c r="D96" s="28"/>
      <c r="E96" s="14">
        <v>0</v>
      </c>
      <c r="F96" s="19">
        <f>IF(875.67-E96&gt;0,E96-875.67)+875.67</f>
        <v>0</v>
      </c>
      <c r="G96" s="15">
        <v>0</v>
      </c>
      <c r="H96" s="14">
        <f>SUM(F96*2.5%)*G96</f>
        <v>0</v>
      </c>
      <c r="I96" s="14">
        <f>SUM(F96*5%)*G96</f>
        <v>0</v>
      </c>
      <c r="J96" s="14">
        <f>SUM(I96,H96)</f>
        <v>0</v>
      </c>
    </row>
    <row r="97" spans="1:10" ht="12.75">
      <c r="A97" s="13">
        <v>3</v>
      </c>
      <c r="B97" s="27"/>
      <c r="C97" s="27"/>
      <c r="D97" s="28"/>
      <c r="E97" s="14">
        <v>0</v>
      </c>
      <c r="F97" s="19">
        <f>IF(875.67-E97&gt;0,E97-875.67)+875.67</f>
        <v>0</v>
      </c>
      <c r="G97" s="15">
        <v>0</v>
      </c>
      <c r="H97" s="14">
        <f>SUM(F97*2.5%)*G97</f>
        <v>0</v>
      </c>
      <c r="I97" s="14">
        <f>SUM(F97*5%)*G97</f>
        <v>0</v>
      </c>
      <c r="J97" s="14">
        <f>SUM(I97,H97)</f>
        <v>0</v>
      </c>
    </row>
    <row r="98" spans="1:10" ht="12.75">
      <c r="A98" s="13">
        <v>4</v>
      </c>
      <c r="B98" s="30"/>
      <c r="C98" s="27"/>
      <c r="D98" s="28"/>
      <c r="E98" s="14">
        <v>0</v>
      </c>
      <c r="F98" s="19">
        <f>IF(875.67-E98&gt;0,E98-875.67)+875.67</f>
        <v>0</v>
      </c>
      <c r="G98" s="15">
        <v>0</v>
      </c>
      <c r="H98" s="14">
        <f>SUM(F98*2.5%)*G98</f>
        <v>0</v>
      </c>
      <c r="I98" s="14">
        <f>SUM(F98*5%)*G98</f>
        <v>0</v>
      </c>
      <c r="J98" s="14">
        <f>SUM(I98,H98)</f>
        <v>0</v>
      </c>
    </row>
    <row r="99" spans="1:10" ht="12.75">
      <c r="A99" s="13">
        <v>5</v>
      </c>
      <c r="B99" s="16"/>
      <c r="C99" s="31"/>
      <c r="D99" s="29"/>
      <c r="E99" s="14">
        <v>0</v>
      </c>
      <c r="F99" s="19">
        <f>IF(875.67-E99&gt;0,E99-875.67)+875.67</f>
        <v>0</v>
      </c>
      <c r="G99" s="15">
        <v>0</v>
      </c>
      <c r="H99" s="14">
        <f>SUM(F99*2.5%)*G99</f>
        <v>0</v>
      </c>
      <c r="I99" s="14">
        <f>SUM(F99*5%)*G99</f>
        <v>0</v>
      </c>
      <c r="J99" s="14">
        <f>SUM(I99,H99)</f>
        <v>0</v>
      </c>
    </row>
    <row r="100" spans="1:10" ht="12.75">
      <c r="A100" s="2"/>
      <c r="E100" s="2"/>
      <c r="F100" s="2"/>
      <c r="G100" s="2"/>
      <c r="H100" s="2"/>
      <c r="I100" s="2"/>
      <c r="J100" s="2"/>
    </row>
    <row r="101" spans="1:10" ht="12.75">
      <c r="A101" s="2"/>
      <c r="B101" s="3" t="s">
        <v>23</v>
      </c>
      <c r="C101" s="3"/>
      <c r="D101" s="2"/>
      <c r="E101" s="2"/>
      <c r="F101" s="2"/>
      <c r="G101" s="2"/>
      <c r="H101" s="4">
        <f>SUM(H95:H99)</f>
        <v>0</v>
      </c>
      <c r="I101" s="4">
        <f>SUM(I95:I99)</f>
        <v>0</v>
      </c>
      <c r="J101" s="4">
        <f>SUM(J95:J99)</f>
        <v>0</v>
      </c>
    </row>
    <row r="103" spans="1:10" ht="12.75">
      <c r="A103" s="2"/>
      <c r="B103" s="47" t="s">
        <v>21</v>
      </c>
      <c r="C103" s="9"/>
      <c r="D103" s="20"/>
      <c r="E103" s="26"/>
      <c r="F103" s="22" t="s">
        <v>8</v>
      </c>
      <c r="G103" s="5"/>
      <c r="H103" s="5" t="s">
        <v>2</v>
      </c>
      <c r="I103" s="5" t="s">
        <v>4</v>
      </c>
      <c r="J103" s="5"/>
    </row>
    <row r="104" spans="1:10" ht="12.75">
      <c r="A104" s="2"/>
      <c r="B104" s="11" t="s">
        <v>0</v>
      </c>
      <c r="C104" s="10"/>
      <c r="D104" s="11" t="s">
        <v>1</v>
      </c>
      <c r="E104" s="6" t="s">
        <v>27</v>
      </c>
      <c r="F104" s="23" t="s">
        <v>7</v>
      </c>
      <c r="G104" s="6" t="s">
        <v>6</v>
      </c>
      <c r="H104" s="6" t="s">
        <v>3</v>
      </c>
      <c r="I104" s="6" t="s">
        <v>3</v>
      </c>
      <c r="J104" s="6" t="s">
        <v>5</v>
      </c>
    </row>
    <row r="105" spans="1:10" ht="12.75">
      <c r="A105" s="2"/>
      <c r="B105" s="43"/>
      <c r="C105" s="44"/>
      <c r="D105" s="21"/>
      <c r="E105" s="7"/>
      <c r="F105" s="24"/>
      <c r="G105" s="7"/>
      <c r="H105" s="18">
        <v>0.025</v>
      </c>
      <c r="I105" s="17">
        <v>0.05</v>
      </c>
      <c r="J105" s="7"/>
    </row>
    <row r="106" spans="1:10" ht="12.75">
      <c r="A106" s="13">
        <v>1</v>
      </c>
      <c r="B106" s="27"/>
      <c r="C106" s="27"/>
      <c r="D106" s="28"/>
      <c r="E106" s="25">
        <v>2000</v>
      </c>
      <c r="F106" s="19">
        <f>IF(944.61-E106&gt;0,E106-944.61)+944.61</f>
        <v>944.61</v>
      </c>
      <c r="G106" s="15">
        <v>0</v>
      </c>
      <c r="H106" s="14">
        <f>ROUND(SUM(F106*H105)*G106,2)</f>
        <v>0</v>
      </c>
      <c r="I106" s="14">
        <f>SUM(F106*I105)*G106</f>
        <v>0</v>
      </c>
      <c r="J106" s="14">
        <f>SUM(I106,H106)</f>
        <v>0</v>
      </c>
    </row>
    <row r="107" spans="1:10" ht="12.75">
      <c r="A107" s="2"/>
      <c r="E107" s="2"/>
      <c r="F107" s="2"/>
      <c r="G107" s="2"/>
      <c r="H107" s="2"/>
      <c r="I107" s="2"/>
      <c r="J107" s="2"/>
    </row>
    <row r="108" spans="1:10" ht="12.75">
      <c r="A108" s="2"/>
      <c r="B108" s="3" t="s">
        <v>23</v>
      </c>
      <c r="C108" s="3"/>
      <c r="D108" s="2"/>
      <c r="E108" s="2"/>
      <c r="F108" s="2"/>
      <c r="G108" s="2"/>
      <c r="H108" s="4">
        <f>SUM(H106:H106)</f>
        <v>0</v>
      </c>
      <c r="I108" s="4">
        <f>SUM(I106:I106)</f>
        <v>0</v>
      </c>
      <c r="J108" s="4">
        <f>SUM(J106:J106)</f>
        <v>0</v>
      </c>
    </row>
    <row r="110" spans="2:10" ht="12.75">
      <c r="B110" s="38" t="s">
        <v>22</v>
      </c>
      <c r="H110" s="39">
        <f>SUM(H79,H90,H101,H108)</f>
        <v>0</v>
      </c>
      <c r="I110" s="39">
        <f>SUM(I79,I90,I101,I108)</f>
        <v>0</v>
      </c>
      <c r="J110" s="39">
        <f>SUM(J79,J90,J101,J108)</f>
        <v>0</v>
      </c>
    </row>
  </sheetData>
  <sheetProtection/>
  <printOptions/>
  <pageMargins left="0.75" right="0.75" top="1" bottom="1" header="0.5" footer="0.5"/>
  <pageSetup horizontalDpi="1200" verticalDpi="12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23.28125" style="0" customWidth="1"/>
    <col min="3" max="3" width="6.421875" style="0" customWidth="1"/>
    <col min="4" max="4" width="15.421875" style="0" customWidth="1"/>
    <col min="5" max="5" width="17.00390625" style="0" customWidth="1"/>
    <col min="6" max="6" width="18.421875" style="0" customWidth="1"/>
    <col min="7" max="7" width="11.421875" style="0" customWidth="1"/>
    <col min="8" max="8" width="11.57421875" style="0" customWidth="1"/>
    <col min="9" max="9" width="12.421875" style="0" customWidth="1"/>
  </cols>
  <sheetData>
    <row r="1" spans="1:10" ht="12.75">
      <c r="A1" s="2"/>
      <c r="B1" s="3" t="s">
        <v>12</v>
      </c>
      <c r="C1" s="3"/>
      <c r="D1" s="36" t="s">
        <v>25</v>
      </c>
      <c r="E1" s="2" t="s">
        <v>13</v>
      </c>
      <c r="F1" s="32" t="s">
        <v>28</v>
      </c>
      <c r="G1" s="2"/>
      <c r="H1" s="2"/>
      <c r="I1" s="2"/>
      <c r="J1" s="2"/>
    </row>
    <row r="2" spans="1:10" ht="12.75">
      <c r="A2" s="2"/>
      <c r="B2" s="3"/>
      <c r="C2" s="3"/>
      <c r="D2" s="2"/>
      <c r="E2" s="2"/>
      <c r="F2" s="2"/>
      <c r="G2" s="2"/>
      <c r="H2" s="2"/>
      <c r="I2" s="2"/>
      <c r="J2" s="2"/>
    </row>
    <row r="3" spans="1:10" ht="12.75">
      <c r="A3" s="2"/>
      <c r="B3" s="3" t="s">
        <v>11</v>
      </c>
      <c r="C3" s="12"/>
      <c r="D3" s="2"/>
      <c r="E3" s="37" t="s">
        <v>17</v>
      </c>
      <c r="F3" s="2"/>
      <c r="G3" s="2"/>
      <c r="H3" s="1"/>
      <c r="I3" s="34"/>
      <c r="J3" s="2"/>
    </row>
    <row r="4" spans="1:10" ht="12.75">
      <c r="A4" s="2"/>
      <c r="B4" s="3"/>
      <c r="C4" s="3"/>
      <c r="D4" s="2"/>
      <c r="E4" s="2"/>
      <c r="F4" s="2"/>
      <c r="G4" s="35"/>
      <c r="H4" s="2"/>
      <c r="I4" s="2"/>
      <c r="J4" s="2"/>
    </row>
    <row r="5" spans="1:10" ht="12.75">
      <c r="A5" s="2"/>
      <c r="B5" s="3"/>
      <c r="C5" s="3"/>
      <c r="D5" s="2"/>
      <c r="E5" s="2"/>
      <c r="F5" s="2"/>
      <c r="G5" s="2"/>
      <c r="H5" s="2"/>
      <c r="I5" s="2"/>
      <c r="J5" s="2"/>
    </row>
    <row r="6" spans="1:10" ht="12.75">
      <c r="A6" s="2"/>
      <c r="B6" s="3" t="s">
        <v>10</v>
      </c>
      <c r="C6" s="3"/>
      <c r="D6" s="2"/>
      <c r="E6" s="33"/>
      <c r="F6" s="32"/>
      <c r="G6" s="2"/>
      <c r="H6" s="2"/>
      <c r="I6" s="2"/>
      <c r="J6" s="2"/>
    </row>
    <row r="7" spans="1:10" ht="12.75">
      <c r="A7" s="2"/>
      <c r="B7" s="3"/>
      <c r="C7" s="3"/>
      <c r="D7" s="2"/>
      <c r="E7" s="2"/>
      <c r="F7" s="2"/>
      <c r="G7" s="2"/>
      <c r="H7" s="2"/>
      <c r="I7" s="2"/>
      <c r="J7" s="2"/>
    </row>
    <row r="8" spans="1:10" ht="12.75">
      <c r="A8" s="2"/>
      <c r="B8" s="3" t="s">
        <v>14</v>
      </c>
      <c r="C8" s="3"/>
      <c r="D8" s="1"/>
      <c r="E8" s="1" t="s">
        <v>15</v>
      </c>
      <c r="F8" s="2"/>
      <c r="G8" s="2"/>
      <c r="H8" s="2"/>
      <c r="I8" s="2"/>
      <c r="J8" s="2"/>
    </row>
    <row r="9" spans="1:10" ht="12.75">
      <c r="A9" s="2"/>
      <c r="B9" s="3"/>
      <c r="C9" s="3"/>
      <c r="D9" s="2"/>
      <c r="E9" s="2"/>
      <c r="F9" s="2"/>
      <c r="G9" s="2"/>
      <c r="H9" s="2"/>
      <c r="I9" s="2"/>
      <c r="J9" s="2"/>
    </row>
    <row r="10" spans="1:10" ht="12.75">
      <c r="A10" s="2"/>
      <c r="B10" s="8"/>
      <c r="C10" s="9"/>
      <c r="D10" s="20"/>
      <c r="E10" s="26"/>
      <c r="F10" s="22" t="s">
        <v>8</v>
      </c>
      <c r="G10" s="5"/>
      <c r="H10" s="5" t="s">
        <v>2</v>
      </c>
      <c r="I10" s="5" t="s">
        <v>4</v>
      </c>
      <c r="J10" s="5"/>
    </row>
    <row r="11" spans="1:10" ht="12.75">
      <c r="A11" s="2"/>
      <c r="B11" s="11" t="s">
        <v>0</v>
      </c>
      <c r="C11" s="10"/>
      <c r="D11" s="11" t="s">
        <v>1</v>
      </c>
      <c r="E11" s="6" t="s">
        <v>9</v>
      </c>
      <c r="F11" s="23" t="s">
        <v>7</v>
      </c>
      <c r="G11" s="6" t="s">
        <v>6</v>
      </c>
      <c r="H11" s="6" t="s">
        <v>3</v>
      </c>
      <c r="I11" s="6" t="s">
        <v>3</v>
      </c>
      <c r="J11" s="6" t="s">
        <v>5</v>
      </c>
    </row>
    <row r="12" spans="1:10" ht="12.75">
      <c r="A12" s="2"/>
      <c r="B12" s="11" t="s">
        <v>19</v>
      </c>
      <c r="C12" s="10"/>
      <c r="D12" s="21"/>
      <c r="E12" s="7"/>
      <c r="F12" s="24"/>
      <c r="G12" s="7"/>
      <c r="H12" s="18">
        <v>0.025</v>
      </c>
      <c r="I12" s="17">
        <v>0.05</v>
      </c>
      <c r="J12" s="7"/>
    </row>
    <row r="13" spans="1:10" ht="12.75">
      <c r="A13" s="13">
        <v>1</v>
      </c>
      <c r="B13" s="27"/>
      <c r="C13" s="27"/>
      <c r="D13" s="28"/>
      <c r="E13" s="14">
        <v>0</v>
      </c>
      <c r="F13" s="19">
        <f>IF(688.5-E13&gt;0,E13-688.5)+688.5</f>
        <v>0</v>
      </c>
      <c r="G13" s="15">
        <v>0</v>
      </c>
      <c r="H13" s="14">
        <f>ROUND(SUM(F13*H12)*G13,2)</f>
        <v>0</v>
      </c>
      <c r="I13" s="14">
        <f>SUM(F13*I12)*G13</f>
        <v>0</v>
      </c>
      <c r="J13" s="14">
        <f aca="true" t="shared" si="0" ref="J13:J22">SUM(I13,H13)</f>
        <v>0</v>
      </c>
    </row>
    <row r="14" spans="1:10" ht="12.75">
      <c r="A14" s="13">
        <v>2</v>
      </c>
      <c r="B14" s="27"/>
      <c r="C14" s="27"/>
      <c r="D14" s="28"/>
      <c r="E14" s="14">
        <v>0</v>
      </c>
      <c r="F14" s="19">
        <f>IF(688.5-E14&gt;0,E14-688.5)+688.5</f>
        <v>0</v>
      </c>
      <c r="G14" s="15">
        <v>0</v>
      </c>
      <c r="H14" s="14">
        <f aca="true" t="shared" si="1" ref="H14:H22">SUM(F14*2.5%)*G14</f>
        <v>0</v>
      </c>
      <c r="I14" s="14">
        <f aca="true" t="shared" si="2" ref="I14:I22">SUM(F14*5%)*G14</f>
        <v>0</v>
      </c>
      <c r="J14" s="14">
        <f t="shared" si="0"/>
        <v>0</v>
      </c>
    </row>
    <row r="15" spans="1:10" ht="12.75">
      <c r="A15" s="13">
        <v>3</v>
      </c>
      <c r="B15" s="27"/>
      <c r="C15" s="27"/>
      <c r="D15" s="28"/>
      <c r="E15" s="14">
        <v>0</v>
      </c>
      <c r="F15" s="19">
        <f>IF(688.5-E15&gt;0,E15-688.5)+688.5</f>
        <v>0</v>
      </c>
      <c r="G15" s="15">
        <v>0</v>
      </c>
      <c r="H15" s="14">
        <f t="shared" si="1"/>
        <v>0</v>
      </c>
      <c r="I15" s="14">
        <f t="shared" si="2"/>
        <v>0</v>
      </c>
      <c r="J15" s="14">
        <f t="shared" si="0"/>
        <v>0</v>
      </c>
    </row>
    <row r="16" spans="1:10" ht="12.75">
      <c r="A16" s="13">
        <v>4</v>
      </c>
      <c r="B16" s="30"/>
      <c r="C16" s="27"/>
      <c r="D16" s="28"/>
      <c r="E16" s="14">
        <v>0</v>
      </c>
      <c r="F16" s="19">
        <f>IF(688.5-E16&gt;0,E16-688.5)+688.5</f>
        <v>0</v>
      </c>
      <c r="G16" s="15">
        <v>0</v>
      </c>
      <c r="H16" s="14">
        <f t="shared" si="1"/>
        <v>0</v>
      </c>
      <c r="I16" s="14">
        <f t="shared" si="2"/>
        <v>0</v>
      </c>
      <c r="J16" s="14">
        <f t="shared" si="0"/>
        <v>0</v>
      </c>
    </row>
    <row r="17" spans="1:10" ht="12.75">
      <c r="A17" s="13">
        <v>5</v>
      </c>
      <c r="B17" s="16"/>
      <c r="C17" s="31"/>
      <c r="D17" s="29"/>
      <c r="E17" s="14">
        <v>0</v>
      </c>
      <c r="F17" s="19">
        <f>IF(688.5-E17&gt;0,E17-688.5)+688.5</f>
        <v>0</v>
      </c>
      <c r="G17" s="15">
        <v>0</v>
      </c>
      <c r="H17" s="14">
        <f t="shared" si="1"/>
        <v>0</v>
      </c>
      <c r="I17" s="14">
        <f t="shared" si="2"/>
        <v>0</v>
      </c>
      <c r="J17" s="14">
        <f t="shared" si="0"/>
        <v>0</v>
      </c>
    </row>
    <row r="18" spans="1:10" ht="12.75">
      <c r="A18" s="13">
        <v>6</v>
      </c>
      <c r="B18" s="16"/>
      <c r="C18" s="31"/>
      <c r="D18" s="29"/>
      <c r="E18" s="14">
        <v>0</v>
      </c>
      <c r="F18" s="19">
        <f>IF(688.5-E18&gt;0,E18-688.5)+688.5</f>
        <v>0</v>
      </c>
      <c r="G18" s="15">
        <v>0</v>
      </c>
      <c r="H18" s="14">
        <f t="shared" si="1"/>
        <v>0</v>
      </c>
      <c r="I18" s="14">
        <f t="shared" si="2"/>
        <v>0</v>
      </c>
      <c r="J18" s="14">
        <f t="shared" si="0"/>
        <v>0</v>
      </c>
    </row>
    <row r="19" spans="1:10" ht="12.75">
      <c r="A19" s="13">
        <v>7</v>
      </c>
      <c r="B19" s="16"/>
      <c r="C19" s="31"/>
      <c r="D19" s="29"/>
      <c r="E19" s="14">
        <v>0</v>
      </c>
      <c r="F19" s="19">
        <f>IF(688.5-E19&gt;0,E19-688.5)+688.5</f>
        <v>0</v>
      </c>
      <c r="G19" s="15">
        <v>0</v>
      </c>
      <c r="H19" s="14">
        <f t="shared" si="1"/>
        <v>0</v>
      </c>
      <c r="I19" s="14">
        <f t="shared" si="2"/>
        <v>0</v>
      </c>
      <c r="J19" s="14">
        <f t="shared" si="0"/>
        <v>0</v>
      </c>
    </row>
    <row r="20" spans="1:10" ht="12.75">
      <c r="A20" s="13">
        <v>8</v>
      </c>
      <c r="B20" s="16"/>
      <c r="C20" s="31"/>
      <c r="D20" s="29"/>
      <c r="E20" s="14">
        <v>0</v>
      </c>
      <c r="F20" s="19">
        <f>IF(688.5-E20&gt;0,E20-688.5)+688.5</f>
        <v>0</v>
      </c>
      <c r="G20" s="15">
        <v>0</v>
      </c>
      <c r="H20" s="14">
        <f t="shared" si="1"/>
        <v>0</v>
      </c>
      <c r="I20" s="14">
        <f t="shared" si="2"/>
        <v>0</v>
      </c>
      <c r="J20" s="14">
        <f t="shared" si="0"/>
        <v>0</v>
      </c>
    </row>
    <row r="21" spans="1:10" ht="12.75">
      <c r="A21" s="13">
        <v>9</v>
      </c>
      <c r="B21" s="16"/>
      <c r="C21" s="31"/>
      <c r="D21" s="29"/>
      <c r="E21" s="14">
        <v>0</v>
      </c>
      <c r="F21" s="19">
        <f>IF(688.5-E21&gt;0,E21-688.5)+688.5</f>
        <v>0</v>
      </c>
      <c r="G21" s="15">
        <v>0</v>
      </c>
      <c r="H21" s="14">
        <f t="shared" si="1"/>
        <v>0</v>
      </c>
      <c r="I21" s="14">
        <f t="shared" si="2"/>
        <v>0</v>
      </c>
      <c r="J21" s="14">
        <f t="shared" si="0"/>
        <v>0</v>
      </c>
    </row>
    <row r="22" spans="1:10" ht="12.75">
      <c r="A22" s="13">
        <v>10</v>
      </c>
      <c r="B22" s="16"/>
      <c r="C22" s="31"/>
      <c r="D22" s="29"/>
      <c r="E22" s="14">
        <v>0</v>
      </c>
      <c r="F22" s="19">
        <f>IF(688.5-E22&gt;0,E22-688.5)+688.5</f>
        <v>0</v>
      </c>
      <c r="G22" s="15">
        <v>0</v>
      </c>
      <c r="H22" s="14">
        <f t="shared" si="1"/>
        <v>0</v>
      </c>
      <c r="I22" s="14">
        <f t="shared" si="2"/>
        <v>0</v>
      </c>
      <c r="J22" s="14">
        <f t="shared" si="0"/>
        <v>0</v>
      </c>
    </row>
    <row r="23" spans="1:10" ht="12.75">
      <c r="A23" s="2"/>
      <c r="D23" s="1"/>
      <c r="E23" s="2"/>
      <c r="F23" s="2"/>
      <c r="G23" s="2"/>
      <c r="H23" s="2"/>
      <c r="I23" s="2"/>
      <c r="J23" s="2"/>
    </row>
    <row r="24" spans="1:10" ht="12.75">
      <c r="A24" s="2"/>
      <c r="B24" s="3" t="s">
        <v>23</v>
      </c>
      <c r="C24" s="3"/>
      <c r="D24" s="2"/>
      <c r="E24" s="2"/>
      <c r="F24" s="2"/>
      <c r="G24" s="2"/>
      <c r="H24" s="4">
        <f>SUM(H13:H22)</f>
        <v>0</v>
      </c>
      <c r="I24" s="4">
        <f>SUM(I13:I22)</f>
        <v>0</v>
      </c>
      <c r="J24" s="4">
        <f>SUM(J13:J22)</f>
        <v>0</v>
      </c>
    </row>
    <row r="25" spans="1:10" ht="12.75">
      <c r="A25" s="2"/>
      <c r="B25" s="3"/>
      <c r="C25" s="3"/>
      <c r="D25" s="2"/>
      <c r="E25" s="2"/>
      <c r="F25" s="2"/>
      <c r="G25" s="2"/>
      <c r="H25" s="4"/>
      <c r="I25" s="4"/>
      <c r="J25" s="4"/>
    </row>
    <row r="26" spans="1:10" ht="12.75">
      <c r="A26" s="2"/>
      <c r="B26" s="45" t="s">
        <v>18</v>
      </c>
      <c r="C26" s="9"/>
      <c r="D26" s="20"/>
      <c r="E26" s="26"/>
      <c r="F26" s="22" t="s">
        <v>8</v>
      </c>
      <c r="G26" s="5"/>
      <c r="H26" s="5" t="s">
        <v>2</v>
      </c>
      <c r="I26" s="5" t="s">
        <v>4</v>
      </c>
      <c r="J26" s="5"/>
    </row>
    <row r="27" spans="1:10" ht="12.75">
      <c r="A27" s="2"/>
      <c r="B27" s="11" t="s">
        <v>0</v>
      </c>
      <c r="C27" s="10"/>
      <c r="D27" s="11" t="s">
        <v>1</v>
      </c>
      <c r="E27" s="6" t="s">
        <v>9</v>
      </c>
      <c r="F27" s="23" t="s">
        <v>7</v>
      </c>
      <c r="G27" s="6" t="s">
        <v>6</v>
      </c>
      <c r="H27" s="6" t="s">
        <v>3</v>
      </c>
      <c r="I27" s="6" t="s">
        <v>3</v>
      </c>
      <c r="J27" s="6" t="s">
        <v>5</v>
      </c>
    </row>
    <row r="28" spans="1:10" ht="12.75">
      <c r="A28" s="2"/>
      <c r="B28" s="43"/>
      <c r="C28" s="44"/>
      <c r="D28" s="21"/>
      <c r="E28" s="7"/>
      <c r="F28" s="24"/>
      <c r="G28" s="7"/>
      <c r="H28" s="18">
        <v>0.025</v>
      </c>
      <c r="I28" s="17">
        <v>0.05</v>
      </c>
      <c r="J28" s="7"/>
    </row>
    <row r="29" spans="1:10" ht="12.75">
      <c r="A29" s="13">
        <v>1</v>
      </c>
      <c r="B29" s="27"/>
      <c r="C29" s="40"/>
      <c r="D29" s="28"/>
      <c r="E29" s="25">
        <v>0</v>
      </c>
      <c r="F29" s="19">
        <f>IF(860.63-E29&gt;0,E29-860.63)+860.63</f>
        <v>0</v>
      </c>
      <c r="G29" s="15">
        <v>0</v>
      </c>
      <c r="H29" s="14">
        <f>ROUND(SUM(F29*H28)*G29,2)</f>
        <v>0</v>
      </c>
      <c r="I29" s="14">
        <f>SUM(F29*I28)*G29</f>
        <v>0</v>
      </c>
      <c r="J29" s="14">
        <f>SUM(I29,H29)</f>
        <v>0</v>
      </c>
    </row>
    <row r="30" spans="1:10" ht="12.75">
      <c r="A30" s="13">
        <v>2</v>
      </c>
      <c r="B30" s="41"/>
      <c r="C30" s="27"/>
      <c r="D30" s="28"/>
      <c r="E30" s="14">
        <v>0</v>
      </c>
      <c r="F30" s="19">
        <f>IF(860.63-E30&gt;0,E30-860.63)+860.63</f>
        <v>0</v>
      </c>
      <c r="G30" s="15">
        <v>0</v>
      </c>
      <c r="H30" s="14">
        <f>SUM(F30*2.5%)*G30</f>
        <v>0</v>
      </c>
      <c r="I30" s="14">
        <f>SUM(F30*5%)*G30</f>
        <v>0</v>
      </c>
      <c r="J30" s="14">
        <f>SUM(I30,H30)</f>
        <v>0</v>
      </c>
    </row>
    <row r="31" spans="1:10" ht="12.75">
      <c r="A31" s="13">
        <v>3</v>
      </c>
      <c r="B31" s="27"/>
      <c r="C31" s="27"/>
      <c r="D31" s="28"/>
      <c r="E31" s="14">
        <v>0</v>
      </c>
      <c r="F31" s="19">
        <f>IF(860.63-E31&gt;0,E31-860.63)+860.63</f>
        <v>0</v>
      </c>
      <c r="G31" s="15">
        <v>0</v>
      </c>
      <c r="H31" s="14">
        <f>SUM(F31*2.5%)*G31</f>
        <v>0</v>
      </c>
      <c r="I31" s="14">
        <f>SUM(F31*5%)*G31</f>
        <v>0</v>
      </c>
      <c r="J31" s="14">
        <f>SUM(I31,H31)</f>
        <v>0</v>
      </c>
    </row>
    <row r="32" spans="1:10" ht="12.75">
      <c r="A32" s="13">
        <v>4</v>
      </c>
      <c r="B32" s="30"/>
      <c r="C32" s="27"/>
      <c r="D32" s="28"/>
      <c r="E32" s="14">
        <v>0</v>
      </c>
      <c r="F32" s="19">
        <f>IF(860.63-E32&gt;0,E32-860.63)+860.63</f>
        <v>0</v>
      </c>
      <c r="G32" s="15">
        <v>0</v>
      </c>
      <c r="H32" s="14">
        <f>SUM(F32*2.5%)*G32</f>
        <v>0</v>
      </c>
      <c r="I32" s="14">
        <f>SUM(F32*5%)*G32</f>
        <v>0</v>
      </c>
      <c r="J32" s="14">
        <f>SUM(I32,H32)</f>
        <v>0</v>
      </c>
    </row>
    <row r="33" spans="1:10" ht="12.75">
      <c r="A33" s="13">
        <v>5</v>
      </c>
      <c r="B33" s="16"/>
      <c r="C33" s="31"/>
      <c r="D33" s="29"/>
      <c r="E33" s="14">
        <v>0</v>
      </c>
      <c r="F33" s="19">
        <f>IF(860.63-E33&gt;0,E33-860.63)+860.63</f>
        <v>0</v>
      </c>
      <c r="G33" s="15">
        <v>0</v>
      </c>
      <c r="H33" s="14">
        <f>SUM(F33*2.5%)*G33</f>
        <v>0</v>
      </c>
      <c r="I33" s="14">
        <f>SUM(F33*5%)*G33</f>
        <v>0</v>
      </c>
      <c r="J33" s="14">
        <f>SUM(I33,H33)</f>
        <v>0</v>
      </c>
    </row>
    <row r="34" spans="1:10" ht="12.75">
      <c r="A34" s="2"/>
      <c r="D34" s="1"/>
      <c r="E34" s="2"/>
      <c r="F34" s="2"/>
      <c r="G34" s="2"/>
      <c r="H34" s="2"/>
      <c r="I34" s="2"/>
      <c r="J34" s="2"/>
    </row>
    <row r="35" spans="1:10" ht="12.75">
      <c r="A35" s="2"/>
      <c r="B35" s="3" t="s">
        <v>23</v>
      </c>
      <c r="C35" s="3"/>
      <c r="D35" s="2"/>
      <c r="E35" s="2"/>
      <c r="F35" s="2"/>
      <c r="G35" s="2"/>
      <c r="H35" s="4">
        <f>SUM(H29:H33)</f>
        <v>0</v>
      </c>
      <c r="I35" s="4">
        <f>SUM(I29:I33)</f>
        <v>0</v>
      </c>
      <c r="J35" s="4">
        <f>SUM(J29:J33)</f>
        <v>0</v>
      </c>
    </row>
    <row r="36" spans="1:10" ht="12.75">
      <c r="A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46" t="s">
        <v>20</v>
      </c>
      <c r="C37" s="9"/>
      <c r="D37" s="20"/>
      <c r="E37" s="26"/>
      <c r="F37" s="22" t="s">
        <v>8</v>
      </c>
      <c r="G37" s="5"/>
      <c r="H37" s="5" t="s">
        <v>2</v>
      </c>
      <c r="I37" s="5" t="s">
        <v>4</v>
      </c>
      <c r="J37" s="5"/>
    </row>
    <row r="38" spans="1:10" ht="12.75">
      <c r="A38" s="2"/>
      <c r="B38" s="11" t="s">
        <v>0</v>
      </c>
      <c r="C38" s="10"/>
      <c r="D38" s="11" t="s">
        <v>1</v>
      </c>
      <c r="E38" s="6" t="s">
        <v>9</v>
      </c>
      <c r="F38" s="23" t="s">
        <v>7</v>
      </c>
      <c r="G38" s="6" t="s">
        <v>6</v>
      </c>
      <c r="H38" s="6" t="s">
        <v>3</v>
      </c>
      <c r="I38" s="6" t="s">
        <v>3</v>
      </c>
      <c r="J38" s="6" t="s">
        <v>5</v>
      </c>
    </row>
    <row r="39" spans="1:10" ht="12.75">
      <c r="A39" s="2"/>
      <c r="B39" s="43"/>
      <c r="C39" s="44"/>
      <c r="D39" s="21"/>
      <c r="E39" s="7"/>
      <c r="F39" s="24"/>
      <c r="G39" s="7"/>
      <c r="H39" s="18">
        <v>0.025</v>
      </c>
      <c r="I39" s="17">
        <v>0.05</v>
      </c>
      <c r="J39" s="7"/>
    </row>
    <row r="40" spans="1:10" ht="12.75">
      <c r="A40" s="13">
        <v>1</v>
      </c>
      <c r="B40" s="27"/>
      <c r="C40" s="27"/>
      <c r="D40" s="28"/>
      <c r="E40" s="25">
        <v>0</v>
      </c>
      <c r="F40" s="19">
        <f>IF(963.9-E40&gt;0,E40-963.9)+963.9</f>
        <v>0</v>
      </c>
      <c r="G40" s="15">
        <v>0</v>
      </c>
      <c r="H40" s="14">
        <f>ROUND(SUM(F40*H39)*G40,2)</f>
        <v>0</v>
      </c>
      <c r="I40" s="14">
        <f>SUM(F40*I39)*G40</f>
        <v>0</v>
      </c>
      <c r="J40" s="14">
        <f>SUM(I40,H40)</f>
        <v>0</v>
      </c>
    </row>
    <row r="41" spans="1:10" ht="12.75">
      <c r="A41" s="13">
        <v>2</v>
      </c>
      <c r="B41" s="27"/>
      <c r="C41" s="27"/>
      <c r="D41" s="28"/>
      <c r="E41" s="14">
        <v>0</v>
      </c>
      <c r="F41" s="19">
        <f>IF(963.9-E41&gt;0,E41-963.9)+963.9</f>
        <v>0</v>
      </c>
      <c r="G41" s="15">
        <v>0</v>
      </c>
      <c r="H41" s="14">
        <f>SUM(F41*2.5%)*G41</f>
        <v>0</v>
      </c>
      <c r="I41" s="14">
        <f>SUM(F41*5%)*G41</f>
        <v>0</v>
      </c>
      <c r="J41" s="14">
        <f>SUM(I41,H41)</f>
        <v>0</v>
      </c>
    </row>
    <row r="42" spans="1:10" ht="12.75">
      <c r="A42" s="13">
        <v>3</v>
      </c>
      <c r="B42" s="27"/>
      <c r="C42" s="27"/>
      <c r="D42" s="28"/>
      <c r="E42" s="14">
        <v>0</v>
      </c>
      <c r="F42" s="19">
        <f>IF(963.9-E42&gt;0,E42-963.9)+963.9</f>
        <v>0</v>
      </c>
      <c r="G42" s="15">
        <v>0</v>
      </c>
      <c r="H42" s="14">
        <f>SUM(F42*2.5%)*G42</f>
        <v>0</v>
      </c>
      <c r="I42" s="14">
        <f>SUM(F42*5%)*G42</f>
        <v>0</v>
      </c>
      <c r="J42" s="14">
        <f>SUM(I42,H42)</f>
        <v>0</v>
      </c>
    </row>
    <row r="43" spans="1:10" ht="12.75">
      <c r="A43" s="13">
        <v>4</v>
      </c>
      <c r="B43" s="30"/>
      <c r="C43" s="27"/>
      <c r="D43" s="28"/>
      <c r="E43" s="14">
        <v>0</v>
      </c>
      <c r="F43" s="19">
        <f>IF(963.9-E43&gt;0,E43-963.9)+963.9</f>
        <v>0</v>
      </c>
      <c r="G43" s="15">
        <v>0</v>
      </c>
      <c r="H43" s="14">
        <f>SUM(F43*2.5%)*G43</f>
        <v>0</v>
      </c>
      <c r="I43" s="14">
        <f>SUM(F43*5%)*G43</f>
        <v>0</v>
      </c>
      <c r="J43" s="14">
        <f>SUM(I43,H43)</f>
        <v>0</v>
      </c>
    </row>
    <row r="44" spans="1:10" ht="12.75">
      <c r="A44" s="13">
        <v>5</v>
      </c>
      <c r="B44" s="16"/>
      <c r="C44" s="31"/>
      <c r="D44" s="29"/>
      <c r="E44" s="14">
        <v>0</v>
      </c>
      <c r="F44" s="19">
        <f>IF(963.9-E44&gt;0,E44-963.9)+963.9</f>
        <v>0</v>
      </c>
      <c r="G44" s="15">
        <v>0</v>
      </c>
      <c r="H44" s="14">
        <f>SUM(F44*2.5%)*G44</f>
        <v>0</v>
      </c>
      <c r="I44" s="14">
        <f>SUM(F44*5%)*G44</f>
        <v>0</v>
      </c>
      <c r="J44" s="14">
        <f>SUM(I44,H44)</f>
        <v>0</v>
      </c>
    </row>
    <row r="45" spans="1:10" ht="12.75">
      <c r="A45" s="2"/>
      <c r="D45" s="1"/>
      <c r="E45" s="2"/>
      <c r="F45" s="2"/>
      <c r="G45" s="2"/>
      <c r="H45" s="2"/>
      <c r="I45" s="2"/>
      <c r="J45" s="2"/>
    </row>
    <row r="46" spans="1:10" ht="12.75">
      <c r="A46" s="2"/>
      <c r="B46" s="3" t="s">
        <v>23</v>
      </c>
      <c r="C46" s="3"/>
      <c r="D46" s="2"/>
      <c r="E46" s="2"/>
      <c r="F46" s="2"/>
      <c r="G46" s="2"/>
      <c r="H46" s="4">
        <f>SUM(H40:H44)</f>
        <v>0</v>
      </c>
      <c r="I46" s="4">
        <f>SUM(I40:I44)</f>
        <v>0</v>
      </c>
      <c r="J46" s="4">
        <f>SUM(J40:J44)</f>
        <v>0</v>
      </c>
    </row>
    <row r="47" spans="1:10" ht="12.75">
      <c r="A47" s="1"/>
      <c r="D47" s="1"/>
      <c r="E47" s="1"/>
      <c r="F47" s="1"/>
      <c r="G47" s="1"/>
      <c r="H47" s="1"/>
      <c r="I47" s="1"/>
      <c r="J47" s="1"/>
    </row>
    <row r="48" spans="1:10" ht="12.75">
      <c r="A48" s="2"/>
      <c r="B48" s="47" t="s">
        <v>21</v>
      </c>
      <c r="C48" s="9"/>
      <c r="D48" s="20"/>
      <c r="E48" s="26"/>
      <c r="F48" s="22" t="s">
        <v>8</v>
      </c>
      <c r="G48" s="5"/>
      <c r="H48" s="5" t="s">
        <v>2</v>
      </c>
      <c r="I48" s="5" t="s">
        <v>4</v>
      </c>
      <c r="J48" s="5"/>
    </row>
    <row r="49" spans="1:10" ht="12.75">
      <c r="A49" s="2"/>
      <c r="B49" s="11" t="s">
        <v>0</v>
      </c>
      <c r="C49" s="10"/>
      <c r="D49" s="11" t="s">
        <v>1</v>
      </c>
      <c r="E49" s="6" t="s">
        <v>9</v>
      </c>
      <c r="F49" s="23" t="s">
        <v>7</v>
      </c>
      <c r="G49" s="6" t="s">
        <v>6</v>
      </c>
      <c r="H49" s="6" t="s">
        <v>3</v>
      </c>
      <c r="I49" s="6" t="s">
        <v>3</v>
      </c>
      <c r="J49" s="6" t="s">
        <v>5</v>
      </c>
    </row>
    <row r="50" spans="1:10" ht="12.75">
      <c r="A50" s="2"/>
      <c r="B50" s="43"/>
      <c r="C50" s="44"/>
      <c r="D50" s="21"/>
      <c r="E50" s="7"/>
      <c r="F50" s="24"/>
      <c r="G50" s="7"/>
      <c r="H50" s="18">
        <v>0.025</v>
      </c>
      <c r="I50" s="17">
        <v>0.05</v>
      </c>
      <c r="J50" s="7"/>
    </row>
    <row r="51" spans="1:10" ht="12.75">
      <c r="A51" s="13">
        <v>1</v>
      </c>
      <c r="B51" s="27"/>
      <c r="C51" s="27"/>
      <c r="D51" s="28"/>
      <c r="E51" s="25">
        <v>0</v>
      </c>
      <c r="F51" s="19">
        <f>IF(1032.75-E51&gt;0,E51-1032.75)+1032.75</f>
        <v>0</v>
      </c>
      <c r="G51" s="15">
        <v>0</v>
      </c>
      <c r="H51" s="14">
        <f>ROUND(SUM(F51*H50)*G51,2)</f>
        <v>0</v>
      </c>
      <c r="I51" s="14">
        <f>SUM(F51*I50)*G51</f>
        <v>0</v>
      </c>
      <c r="J51" s="14">
        <f>SUM(I51,H51)</f>
        <v>0</v>
      </c>
    </row>
    <row r="52" spans="1:10" ht="12.75">
      <c r="A52" s="2"/>
      <c r="D52" s="1"/>
      <c r="E52" s="2"/>
      <c r="F52" s="2"/>
      <c r="G52" s="2"/>
      <c r="H52" s="2"/>
      <c r="I52" s="2"/>
      <c r="J52" s="2"/>
    </row>
    <row r="53" spans="1:10" ht="12.75">
      <c r="A53" s="2"/>
      <c r="B53" s="3" t="s">
        <v>23</v>
      </c>
      <c r="C53" s="3"/>
      <c r="D53" s="2"/>
      <c r="E53" s="2"/>
      <c r="F53" s="2"/>
      <c r="G53" s="2"/>
      <c r="H53" s="4">
        <f>SUM(H51:H51)</f>
        <v>0</v>
      </c>
      <c r="I53" s="4">
        <f>SUM(I51:I51)</f>
        <v>0</v>
      </c>
      <c r="J53" s="4">
        <f>SUM(J51:J51)</f>
        <v>0</v>
      </c>
    </row>
    <row r="54" spans="1:10" ht="12.75">
      <c r="A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38" t="s">
        <v>22</v>
      </c>
      <c r="D55" s="1"/>
      <c r="E55" s="1"/>
      <c r="F55" s="1"/>
      <c r="G55" s="1"/>
      <c r="H55" s="39">
        <f>SUM(H25,H35,H46,H53)</f>
        <v>0</v>
      </c>
      <c r="I55" s="39">
        <f>SUM(I25,I35,I46,I53)</f>
        <v>0</v>
      </c>
      <c r="J55" s="39">
        <f>SUM(J25,J35,J46,J53)</f>
        <v>0</v>
      </c>
    </row>
    <row r="56" spans="1:10" ht="12.75">
      <c r="A56" s="2"/>
      <c r="B56" s="3"/>
      <c r="C56" s="3"/>
      <c r="D56" s="2"/>
      <c r="E56" s="2"/>
      <c r="F56" s="2"/>
      <c r="G56" s="2"/>
      <c r="H56" s="4"/>
      <c r="I56" s="4"/>
      <c r="J56" s="4"/>
    </row>
    <row r="57" spans="1:10" ht="12.75">
      <c r="A57" s="2"/>
      <c r="B57" s="3"/>
      <c r="C57" s="3"/>
      <c r="D57" s="2"/>
      <c r="E57" s="2"/>
      <c r="F57" s="2"/>
      <c r="G57" s="2"/>
      <c r="H57" s="4"/>
      <c r="I57" s="4"/>
      <c r="J57" s="4"/>
    </row>
    <row r="58" spans="1:10" ht="12.75">
      <c r="A58" s="2"/>
      <c r="B58" s="3" t="s">
        <v>11</v>
      </c>
      <c r="C58" s="12"/>
      <c r="D58" s="2"/>
      <c r="E58" s="37" t="s">
        <v>16</v>
      </c>
      <c r="F58" s="2"/>
      <c r="G58" s="2"/>
      <c r="H58" s="1"/>
      <c r="I58" s="34"/>
      <c r="J58" s="2"/>
    </row>
    <row r="59" spans="1:10" ht="12.75">
      <c r="A59" s="2"/>
      <c r="B59" s="3"/>
      <c r="C59" s="3"/>
      <c r="D59" s="2"/>
      <c r="E59" s="2"/>
      <c r="F59" s="2"/>
      <c r="G59" s="35"/>
      <c r="H59" s="2"/>
      <c r="I59" s="2"/>
      <c r="J59" s="2"/>
    </row>
    <row r="60" spans="1:10" ht="12.75">
      <c r="A60" s="2"/>
      <c r="B60" s="3"/>
      <c r="C60" s="3"/>
      <c r="D60" s="2"/>
      <c r="E60" s="2"/>
      <c r="F60" s="2"/>
      <c r="G60" s="2"/>
      <c r="H60" s="2"/>
      <c r="I60" s="2"/>
      <c r="J60" s="2"/>
    </row>
    <row r="61" spans="1:10" ht="12.75">
      <c r="A61" s="2"/>
      <c r="B61" s="3" t="s">
        <v>10</v>
      </c>
      <c r="C61" s="3"/>
      <c r="D61" s="2"/>
      <c r="E61" s="33"/>
      <c r="F61" s="32"/>
      <c r="G61" s="2"/>
      <c r="H61" s="2"/>
      <c r="I61" s="2"/>
      <c r="J61" s="2"/>
    </row>
    <row r="62" spans="1:10" ht="12.75">
      <c r="A62" s="2"/>
      <c r="B62" s="3"/>
      <c r="C62" s="3"/>
      <c r="D62" s="2"/>
      <c r="E62" s="2"/>
      <c r="F62" s="2"/>
      <c r="G62" s="2"/>
      <c r="H62" s="2"/>
      <c r="I62" s="2"/>
      <c r="J62" s="2"/>
    </row>
    <row r="63" spans="1:10" ht="12.75">
      <c r="A63" s="2"/>
      <c r="B63" s="3" t="s">
        <v>14</v>
      </c>
      <c r="C63" s="3"/>
      <c r="D63" s="1"/>
      <c r="E63" s="1" t="s">
        <v>15</v>
      </c>
      <c r="F63" s="2"/>
      <c r="G63" s="2"/>
      <c r="H63" s="2"/>
      <c r="I63" s="2"/>
      <c r="J63" s="2"/>
    </row>
    <row r="64" spans="1:10" ht="12.75">
      <c r="A64" s="2"/>
      <c r="B64" s="3"/>
      <c r="C64" s="3"/>
      <c r="D64" s="2"/>
      <c r="E64" s="2"/>
      <c r="F64" s="2"/>
      <c r="G64" s="2"/>
      <c r="H64" s="2"/>
      <c r="I64" s="2"/>
      <c r="J64" s="2"/>
    </row>
    <row r="65" spans="1:10" ht="12.75">
      <c r="A65" s="2"/>
      <c r="B65" s="8"/>
      <c r="C65" s="9"/>
      <c r="D65" s="20"/>
      <c r="E65" s="26"/>
      <c r="F65" s="22" t="s">
        <v>8</v>
      </c>
      <c r="G65" s="5"/>
      <c r="H65" s="5" t="s">
        <v>2</v>
      </c>
      <c r="I65" s="5" t="s">
        <v>4</v>
      </c>
      <c r="J65" s="5"/>
    </row>
    <row r="66" spans="1:10" ht="12.75">
      <c r="A66" s="2"/>
      <c r="B66" s="11" t="s">
        <v>0</v>
      </c>
      <c r="C66" s="10"/>
      <c r="D66" s="11" t="s">
        <v>1</v>
      </c>
      <c r="E66" s="6" t="s">
        <v>27</v>
      </c>
      <c r="F66" s="23" t="s">
        <v>7</v>
      </c>
      <c r="G66" s="6" t="s">
        <v>6</v>
      </c>
      <c r="H66" s="6" t="s">
        <v>3</v>
      </c>
      <c r="I66" s="6" t="s">
        <v>3</v>
      </c>
      <c r="J66" s="6" t="s">
        <v>5</v>
      </c>
    </row>
    <row r="67" spans="1:10" ht="12.75">
      <c r="A67" s="2"/>
      <c r="B67" s="11" t="s">
        <v>19</v>
      </c>
      <c r="C67" s="10"/>
      <c r="D67" s="21"/>
      <c r="E67" s="7"/>
      <c r="F67" s="24"/>
      <c r="G67" s="7"/>
      <c r="H67" s="18">
        <v>0.025</v>
      </c>
      <c r="I67" s="17">
        <v>0.05</v>
      </c>
      <c r="J67" s="7"/>
    </row>
    <row r="68" spans="1:10" ht="12.75">
      <c r="A68" s="13">
        <v>1</v>
      </c>
      <c r="B68" s="27"/>
      <c r="C68" s="27"/>
      <c r="D68" s="28"/>
      <c r="E68" s="14">
        <v>0</v>
      </c>
      <c r="F68" s="19">
        <f>IF(651.45-E68&gt;0,E68-651.45)+651.45</f>
        <v>0</v>
      </c>
      <c r="G68" s="15">
        <v>0</v>
      </c>
      <c r="H68" s="14">
        <f>ROUND(SUM(F68*H67)*G68,2)</f>
        <v>0</v>
      </c>
      <c r="I68" s="14">
        <f>SUM(F68*I67)*G68</f>
        <v>0</v>
      </c>
      <c r="J68" s="14">
        <f aca="true" t="shared" si="3" ref="J68:J77">SUM(I68,H68)</f>
        <v>0</v>
      </c>
    </row>
    <row r="69" spans="1:10" ht="12.75">
      <c r="A69" s="13">
        <v>2</v>
      </c>
      <c r="B69" s="27"/>
      <c r="C69" s="27"/>
      <c r="D69" s="28"/>
      <c r="E69" s="14">
        <v>0</v>
      </c>
      <c r="F69" s="19">
        <f>IF(651.45-E69&gt;0,E69-651.45)+651.45</f>
        <v>0</v>
      </c>
      <c r="G69" s="15">
        <v>0</v>
      </c>
      <c r="H69" s="14">
        <f aca="true" t="shared" si="4" ref="H69:H77">SUM(F69*2.5%)*G69</f>
        <v>0</v>
      </c>
      <c r="I69" s="14">
        <f aca="true" t="shared" si="5" ref="I69:I77">SUM(F69*5%)*G69</f>
        <v>0</v>
      </c>
      <c r="J69" s="14">
        <f t="shared" si="3"/>
        <v>0</v>
      </c>
    </row>
    <row r="70" spans="1:10" ht="12.75">
      <c r="A70" s="13">
        <v>3</v>
      </c>
      <c r="B70" s="27"/>
      <c r="C70" s="27"/>
      <c r="D70" s="28"/>
      <c r="E70" s="14">
        <v>0</v>
      </c>
      <c r="F70" s="19">
        <f>IF(651.45-E70&gt;0,E70-651.45)+651.45</f>
        <v>0</v>
      </c>
      <c r="G70" s="15">
        <v>0</v>
      </c>
      <c r="H70" s="14">
        <f t="shared" si="4"/>
        <v>0</v>
      </c>
      <c r="I70" s="14">
        <f t="shared" si="5"/>
        <v>0</v>
      </c>
      <c r="J70" s="14">
        <f t="shared" si="3"/>
        <v>0</v>
      </c>
    </row>
    <row r="71" spans="1:10" ht="12.75">
      <c r="A71" s="13">
        <v>4</v>
      </c>
      <c r="B71" s="30"/>
      <c r="C71" s="27"/>
      <c r="D71" s="28"/>
      <c r="E71" s="14">
        <v>0</v>
      </c>
      <c r="F71" s="19">
        <f>IF(651.45-E71&gt;0,E71-651.45)+651.45</f>
        <v>0</v>
      </c>
      <c r="G71" s="15">
        <v>0</v>
      </c>
      <c r="H71" s="14">
        <f t="shared" si="4"/>
        <v>0</v>
      </c>
      <c r="I71" s="14">
        <f t="shared" si="5"/>
        <v>0</v>
      </c>
      <c r="J71" s="14">
        <f t="shared" si="3"/>
        <v>0</v>
      </c>
    </row>
    <row r="72" spans="1:10" ht="12.75">
      <c r="A72" s="13">
        <v>5</v>
      </c>
      <c r="B72" s="16"/>
      <c r="C72" s="31"/>
      <c r="D72" s="29"/>
      <c r="E72" s="14">
        <v>0</v>
      </c>
      <c r="F72" s="19">
        <f>IF(651.45-E72&gt;0,E72-651.45)+651.45</f>
        <v>0</v>
      </c>
      <c r="G72" s="15">
        <v>0</v>
      </c>
      <c r="H72" s="14">
        <f t="shared" si="4"/>
        <v>0</v>
      </c>
      <c r="I72" s="14">
        <f t="shared" si="5"/>
        <v>0</v>
      </c>
      <c r="J72" s="14">
        <f t="shared" si="3"/>
        <v>0</v>
      </c>
    </row>
    <row r="73" spans="1:10" ht="12.75">
      <c r="A73" s="13">
        <v>6</v>
      </c>
      <c r="B73" s="16"/>
      <c r="C73" s="31"/>
      <c r="D73" s="29"/>
      <c r="E73" s="14">
        <v>0</v>
      </c>
      <c r="F73" s="19">
        <f>IF(651.45-E73&gt;0,E73-651.45)+651.45</f>
        <v>0</v>
      </c>
      <c r="G73" s="15">
        <v>0</v>
      </c>
      <c r="H73" s="14">
        <f t="shared" si="4"/>
        <v>0</v>
      </c>
      <c r="I73" s="14">
        <f t="shared" si="5"/>
        <v>0</v>
      </c>
      <c r="J73" s="14">
        <f t="shared" si="3"/>
        <v>0</v>
      </c>
    </row>
    <row r="74" spans="1:10" ht="12.75">
      <c r="A74" s="13">
        <v>7</v>
      </c>
      <c r="B74" s="16"/>
      <c r="C74" s="31"/>
      <c r="D74" s="29"/>
      <c r="E74" s="14">
        <v>0</v>
      </c>
      <c r="F74" s="19">
        <f>IF(651.45-E74&gt;0,E74-651.45)+651.45</f>
        <v>0</v>
      </c>
      <c r="G74" s="15">
        <v>0</v>
      </c>
      <c r="H74" s="14">
        <f t="shared" si="4"/>
        <v>0</v>
      </c>
      <c r="I74" s="14">
        <f t="shared" si="5"/>
        <v>0</v>
      </c>
      <c r="J74" s="14">
        <f t="shared" si="3"/>
        <v>0</v>
      </c>
    </row>
    <row r="75" spans="1:10" ht="12.75">
      <c r="A75" s="13">
        <v>8</v>
      </c>
      <c r="B75" s="16"/>
      <c r="C75" s="31"/>
      <c r="D75" s="29"/>
      <c r="E75" s="14">
        <v>0</v>
      </c>
      <c r="F75" s="19">
        <f>IF(651.45-E75&gt;0,E75-651.45)+651.45</f>
        <v>0</v>
      </c>
      <c r="G75" s="15">
        <v>0</v>
      </c>
      <c r="H75" s="14">
        <f t="shared" si="4"/>
        <v>0</v>
      </c>
      <c r="I75" s="14">
        <f t="shared" si="5"/>
        <v>0</v>
      </c>
      <c r="J75" s="14">
        <f t="shared" si="3"/>
        <v>0</v>
      </c>
    </row>
    <row r="76" spans="1:10" ht="12.75">
      <c r="A76" s="13">
        <v>9</v>
      </c>
      <c r="B76" s="16"/>
      <c r="C76" s="31"/>
      <c r="D76" s="29"/>
      <c r="E76" s="14">
        <v>0</v>
      </c>
      <c r="F76" s="19">
        <f>IF(651.45-E76&gt;0,E76-651.45)+651.45</f>
        <v>0</v>
      </c>
      <c r="G76" s="15">
        <v>0</v>
      </c>
      <c r="H76" s="14">
        <f t="shared" si="4"/>
        <v>0</v>
      </c>
      <c r="I76" s="14">
        <f t="shared" si="5"/>
        <v>0</v>
      </c>
      <c r="J76" s="14">
        <f t="shared" si="3"/>
        <v>0</v>
      </c>
    </row>
    <row r="77" spans="1:10" ht="12.75">
      <c r="A77" s="13">
        <v>10</v>
      </c>
      <c r="B77" s="16"/>
      <c r="C77" s="31"/>
      <c r="D77" s="29"/>
      <c r="E77" s="14">
        <v>0</v>
      </c>
      <c r="F77" s="19">
        <f>IF(651.45-E77&gt;0,E77-651.45)+651.45</f>
        <v>0</v>
      </c>
      <c r="G77" s="15">
        <v>0</v>
      </c>
      <c r="H77" s="14">
        <f t="shared" si="4"/>
        <v>0</v>
      </c>
      <c r="I77" s="14">
        <f t="shared" si="5"/>
        <v>0</v>
      </c>
      <c r="J77" s="14">
        <f t="shared" si="3"/>
        <v>0</v>
      </c>
    </row>
    <row r="78" spans="1:10" ht="12.75">
      <c r="A78" s="2"/>
      <c r="D78" s="1"/>
      <c r="E78" s="2"/>
      <c r="F78" s="2"/>
      <c r="G78" s="2"/>
      <c r="H78" s="2"/>
      <c r="I78" s="2"/>
      <c r="J78" s="2"/>
    </row>
    <row r="79" spans="1:10" ht="12.75">
      <c r="A79" s="2"/>
      <c r="B79" s="3" t="s">
        <v>23</v>
      </c>
      <c r="C79" s="3"/>
      <c r="D79" s="2"/>
      <c r="E79" s="2"/>
      <c r="F79" s="2"/>
      <c r="G79" s="2"/>
      <c r="H79" s="4">
        <f>SUM(H68:H77)</f>
        <v>0</v>
      </c>
      <c r="I79" s="4">
        <f>SUM(I68:I77)</f>
        <v>0</v>
      </c>
      <c r="J79" s="4">
        <f>SUM(J68:J77)</f>
        <v>0</v>
      </c>
    </row>
    <row r="81" spans="1:10" ht="12.75">
      <c r="A81" s="2"/>
      <c r="B81" s="45" t="s">
        <v>18</v>
      </c>
      <c r="C81" s="9"/>
      <c r="D81" s="20"/>
      <c r="E81" s="26"/>
      <c r="F81" s="22" t="s">
        <v>8</v>
      </c>
      <c r="G81" s="5"/>
      <c r="H81" s="5" t="s">
        <v>2</v>
      </c>
      <c r="I81" s="5" t="s">
        <v>4</v>
      </c>
      <c r="J81" s="5"/>
    </row>
    <row r="82" spans="1:10" ht="12.75">
      <c r="A82" s="2"/>
      <c r="B82" s="11" t="s">
        <v>0</v>
      </c>
      <c r="C82" s="10"/>
      <c r="D82" s="11" t="s">
        <v>1</v>
      </c>
      <c r="E82" s="6" t="s">
        <v>27</v>
      </c>
      <c r="F82" s="23" t="s">
        <v>7</v>
      </c>
      <c r="G82" s="6" t="s">
        <v>6</v>
      </c>
      <c r="H82" s="6" t="s">
        <v>3</v>
      </c>
      <c r="I82" s="6" t="s">
        <v>3</v>
      </c>
      <c r="J82" s="6" t="s">
        <v>5</v>
      </c>
    </row>
    <row r="83" spans="1:10" ht="12.75">
      <c r="A83" s="2"/>
      <c r="B83" s="43"/>
      <c r="C83" s="44"/>
      <c r="D83" s="21"/>
      <c r="E83" s="7"/>
      <c r="F83" s="24"/>
      <c r="G83" s="7"/>
      <c r="H83" s="18">
        <v>0.025</v>
      </c>
      <c r="I83" s="17">
        <v>0.05</v>
      </c>
      <c r="J83" s="7"/>
    </row>
    <row r="84" spans="1:10" ht="12.75">
      <c r="A84" s="13">
        <v>1</v>
      </c>
      <c r="B84" s="27"/>
      <c r="C84" s="40"/>
      <c r="D84" s="28"/>
      <c r="E84" s="25">
        <v>0</v>
      </c>
      <c r="F84" s="19">
        <f>IF(742.35-E84&gt;0,E84-742.35)+742.35</f>
        <v>0</v>
      </c>
      <c r="G84" s="15">
        <v>0</v>
      </c>
      <c r="H84" s="14">
        <f>ROUND(SUM(F84*H83)*G84,2)</f>
        <v>0</v>
      </c>
      <c r="I84" s="14">
        <f>SUM(F84*I83)*G84</f>
        <v>0</v>
      </c>
      <c r="J84" s="14">
        <f>SUM(I84,H84)</f>
        <v>0</v>
      </c>
    </row>
    <row r="85" spans="1:10" ht="12.75">
      <c r="A85" s="13">
        <v>2</v>
      </c>
      <c r="B85" s="41"/>
      <c r="C85" s="27"/>
      <c r="D85" s="28"/>
      <c r="E85" s="14">
        <v>0</v>
      </c>
      <c r="F85" s="19">
        <f>IF(742.35-E85&gt;0,E85-742.35)+742.35</f>
        <v>0</v>
      </c>
      <c r="G85" s="15">
        <v>0</v>
      </c>
      <c r="H85" s="14">
        <f>SUM(F85*2.5%)*G85</f>
        <v>0</v>
      </c>
      <c r="I85" s="14">
        <f>SUM(F85*5%)*G85</f>
        <v>0</v>
      </c>
      <c r="J85" s="14">
        <f>SUM(I85,H85)</f>
        <v>0</v>
      </c>
    </row>
    <row r="86" spans="1:10" ht="12.75">
      <c r="A86" s="13">
        <v>3</v>
      </c>
      <c r="B86" s="27"/>
      <c r="C86" s="27"/>
      <c r="D86" s="28"/>
      <c r="E86" s="14">
        <v>0</v>
      </c>
      <c r="F86" s="19">
        <f>IF(742.35-E86&gt;0,E86-742.35)+742.35</f>
        <v>0</v>
      </c>
      <c r="G86" s="15">
        <v>0</v>
      </c>
      <c r="H86" s="14">
        <f>SUM(F86*2.5%)*G86</f>
        <v>0</v>
      </c>
      <c r="I86" s="14">
        <f>SUM(F86*5%)*G86</f>
        <v>0</v>
      </c>
      <c r="J86" s="14">
        <f>SUM(I86,H86)</f>
        <v>0</v>
      </c>
    </row>
    <row r="87" spans="1:10" ht="12.75">
      <c r="A87" s="13">
        <v>4</v>
      </c>
      <c r="B87" s="30"/>
      <c r="C87" s="27"/>
      <c r="D87" s="28"/>
      <c r="E87" s="14">
        <v>0</v>
      </c>
      <c r="F87" s="19">
        <f>IF(742.35-E87&gt;0,E87-742.35)+742.35</f>
        <v>0</v>
      </c>
      <c r="G87" s="15">
        <v>0</v>
      </c>
      <c r="H87" s="14">
        <f>SUM(F87*2.5%)*G87</f>
        <v>0</v>
      </c>
      <c r="I87" s="14">
        <f>SUM(F87*5%)*G87</f>
        <v>0</v>
      </c>
      <c r="J87" s="14">
        <f>SUM(I87,H87)</f>
        <v>0</v>
      </c>
    </row>
    <row r="88" spans="1:10" ht="12.75">
      <c r="A88" s="13">
        <v>5</v>
      </c>
      <c r="B88" s="16"/>
      <c r="C88" s="31"/>
      <c r="D88" s="29"/>
      <c r="E88" s="14">
        <v>0</v>
      </c>
      <c r="F88" s="19">
        <f>IF(742.35-E88&gt;0,E88-742.35)+742.35</f>
        <v>0</v>
      </c>
      <c r="G88" s="15">
        <v>0</v>
      </c>
      <c r="H88" s="14">
        <f>SUM(F88*2.5%)*G88</f>
        <v>0</v>
      </c>
      <c r="I88" s="14">
        <f>SUM(F88*5%)*G88</f>
        <v>0</v>
      </c>
      <c r="J88" s="14">
        <f>SUM(I88,H88)</f>
        <v>0</v>
      </c>
    </row>
    <row r="89" spans="1:10" ht="12.75">
      <c r="A89" s="2"/>
      <c r="D89" s="1"/>
      <c r="E89" s="2"/>
      <c r="F89" s="2"/>
      <c r="G89" s="2"/>
      <c r="H89" s="2"/>
      <c r="I89" s="2"/>
      <c r="J89" s="2"/>
    </row>
    <row r="90" spans="1:10" ht="12.75">
      <c r="A90" s="2"/>
      <c r="B90" s="3" t="s">
        <v>23</v>
      </c>
      <c r="C90" s="3"/>
      <c r="D90" s="2"/>
      <c r="E90" s="2"/>
      <c r="F90" s="2"/>
      <c r="G90" s="2"/>
      <c r="H90" s="4">
        <f>SUM(H84:H88)</f>
        <v>0</v>
      </c>
      <c r="I90" s="4">
        <f>SUM(I84:I88)</f>
        <v>0</v>
      </c>
      <c r="J90" s="4">
        <f>SUM(J84:J88)</f>
        <v>0</v>
      </c>
    </row>
    <row r="91" spans="1:10" ht="12.75">
      <c r="A91" s="1"/>
      <c r="D91" s="1"/>
      <c r="E91" s="1"/>
      <c r="F91" s="1"/>
      <c r="G91" s="1"/>
      <c r="H91" s="1"/>
      <c r="I91" s="1"/>
      <c r="J91" s="1"/>
    </row>
    <row r="92" spans="1:10" ht="12.75">
      <c r="A92" s="2"/>
      <c r="B92" s="46" t="s">
        <v>20</v>
      </c>
      <c r="C92" s="9"/>
      <c r="D92" s="20"/>
      <c r="E92" s="26"/>
      <c r="F92" s="22" t="s">
        <v>8</v>
      </c>
      <c r="G92" s="5"/>
      <c r="H92" s="5" t="s">
        <v>2</v>
      </c>
      <c r="I92" s="5" t="s">
        <v>4</v>
      </c>
      <c r="J92" s="5"/>
    </row>
    <row r="93" spans="1:10" ht="12.75">
      <c r="A93" s="2"/>
      <c r="B93" s="11" t="s">
        <v>0</v>
      </c>
      <c r="C93" s="10"/>
      <c r="D93" s="11" t="s">
        <v>1</v>
      </c>
      <c r="E93" s="6" t="s">
        <v>27</v>
      </c>
      <c r="F93" s="23" t="s">
        <v>7</v>
      </c>
      <c r="G93" s="6" t="s">
        <v>6</v>
      </c>
      <c r="H93" s="6" t="s">
        <v>3</v>
      </c>
      <c r="I93" s="6" t="s">
        <v>3</v>
      </c>
      <c r="J93" s="6" t="s">
        <v>5</v>
      </c>
    </row>
    <row r="94" spans="1:10" ht="12.75">
      <c r="A94" s="2"/>
      <c r="B94" s="43"/>
      <c r="C94" s="44"/>
      <c r="D94" s="21"/>
      <c r="E94" s="7"/>
      <c r="F94" s="24"/>
      <c r="G94" s="7"/>
      <c r="H94" s="18">
        <v>0.025</v>
      </c>
      <c r="I94" s="17">
        <v>0.05</v>
      </c>
      <c r="J94" s="7"/>
    </row>
    <row r="95" spans="1:10" ht="12.75">
      <c r="A95" s="13">
        <v>1</v>
      </c>
      <c r="B95" s="27"/>
      <c r="C95" s="27"/>
      <c r="D95" s="28"/>
      <c r="E95" s="25">
        <v>0</v>
      </c>
      <c r="F95" s="19">
        <f>IF(827.19-E95&gt;0,E95-827.19)+827.19</f>
        <v>0</v>
      </c>
      <c r="G95" s="15">
        <v>0</v>
      </c>
      <c r="H95" s="14">
        <f>ROUND(SUM(F95*H94)*G95,2)</f>
        <v>0</v>
      </c>
      <c r="I95" s="14">
        <f>SUM(F95*I94)*G95</f>
        <v>0</v>
      </c>
      <c r="J95" s="14">
        <f>SUM(I95,H95)</f>
        <v>0</v>
      </c>
    </row>
    <row r="96" spans="1:10" ht="12.75">
      <c r="A96" s="13">
        <v>2</v>
      </c>
      <c r="B96" s="27"/>
      <c r="C96" s="27"/>
      <c r="D96" s="28"/>
      <c r="E96" s="14">
        <v>0</v>
      </c>
      <c r="F96" s="19">
        <f>IF(827.19-E96&gt;0,E96-827.19)+827.19</f>
        <v>0</v>
      </c>
      <c r="G96" s="15">
        <v>0</v>
      </c>
      <c r="H96" s="14">
        <f>SUM(F96*2.5%)*G96</f>
        <v>0</v>
      </c>
      <c r="I96" s="14">
        <f>SUM(F96*5%)*G96</f>
        <v>0</v>
      </c>
      <c r="J96" s="14">
        <f>SUM(I96,H96)</f>
        <v>0</v>
      </c>
    </row>
    <row r="97" spans="1:10" ht="12.75">
      <c r="A97" s="13">
        <v>3</v>
      </c>
      <c r="B97" s="27"/>
      <c r="C97" s="27"/>
      <c r="D97" s="28"/>
      <c r="E97" s="14">
        <v>0</v>
      </c>
      <c r="F97" s="19">
        <f>IF(827.19-E97&gt;0,E97-827.19)+827.19</f>
        <v>0</v>
      </c>
      <c r="G97" s="15">
        <v>0</v>
      </c>
      <c r="H97" s="14">
        <f>SUM(F97*2.5%)*G97</f>
        <v>0</v>
      </c>
      <c r="I97" s="14">
        <f>SUM(F97*5%)*G97</f>
        <v>0</v>
      </c>
      <c r="J97" s="14">
        <f>SUM(I97,H97)</f>
        <v>0</v>
      </c>
    </row>
    <row r="98" spans="1:10" ht="12.75">
      <c r="A98" s="13">
        <v>4</v>
      </c>
      <c r="B98" s="30"/>
      <c r="C98" s="27"/>
      <c r="D98" s="28"/>
      <c r="E98" s="14">
        <v>0</v>
      </c>
      <c r="F98" s="19">
        <f>IF(827.19-E98&gt;0,E98-827.19)+827.19</f>
        <v>0</v>
      </c>
      <c r="G98" s="15">
        <v>0</v>
      </c>
      <c r="H98" s="14">
        <f>SUM(F98*2.5%)*G98</f>
        <v>0</v>
      </c>
      <c r="I98" s="14">
        <f>SUM(F98*5%)*G98</f>
        <v>0</v>
      </c>
      <c r="J98" s="14">
        <f>SUM(I98,H98)</f>
        <v>0</v>
      </c>
    </row>
    <row r="99" spans="1:10" ht="12.75">
      <c r="A99" s="13">
        <v>5</v>
      </c>
      <c r="B99" s="16"/>
      <c r="C99" s="31"/>
      <c r="D99" s="29"/>
      <c r="E99" s="14">
        <v>0</v>
      </c>
      <c r="F99" s="19">
        <f>IF(827.19-E99&gt;0,E99-827.19)+827.19</f>
        <v>0</v>
      </c>
      <c r="G99" s="15">
        <v>0</v>
      </c>
      <c r="H99" s="14">
        <f>SUM(F99*2.5%)*G99</f>
        <v>0</v>
      </c>
      <c r="I99" s="14">
        <f>SUM(F99*5%)*G99</f>
        <v>0</v>
      </c>
      <c r="J99" s="14">
        <f>SUM(I99,H99)</f>
        <v>0</v>
      </c>
    </row>
    <row r="100" spans="1:10" ht="12.75">
      <c r="A100" s="2"/>
      <c r="D100" s="1"/>
      <c r="E100" s="2"/>
      <c r="F100" s="2"/>
      <c r="G100" s="2"/>
      <c r="H100" s="2"/>
      <c r="I100" s="2"/>
      <c r="J100" s="2"/>
    </row>
    <row r="101" spans="1:10" ht="12.75">
      <c r="A101" s="2"/>
      <c r="B101" s="3" t="s">
        <v>23</v>
      </c>
      <c r="C101" s="3"/>
      <c r="D101" s="2"/>
      <c r="E101" s="2"/>
      <c r="F101" s="2"/>
      <c r="G101" s="2"/>
      <c r="H101" s="4">
        <f>SUM(H95:H99)</f>
        <v>0</v>
      </c>
      <c r="I101" s="4">
        <f>SUM(I95:I99)</f>
        <v>0</v>
      </c>
      <c r="J101" s="4">
        <f>SUM(J95:J99)</f>
        <v>0</v>
      </c>
    </row>
    <row r="102" spans="1:10" ht="12.75">
      <c r="A102" s="1"/>
      <c r="D102" s="1"/>
      <c r="E102" s="1"/>
      <c r="F102" s="1"/>
      <c r="G102" s="1"/>
      <c r="H102" s="1"/>
      <c r="I102" s="1"/>
      <c r="J102" s="1"/>
    </row>
    <row r="103" spans="1:10" ht="12.75">
      <c r="A103" s="2"/>
      <c r="B103" s="47" t="s">
        <v>21</v>
      </c>
      <c r="C103" s="9"/>
      <c r="D103" s="20"/>
      <c r="E103" s="26"/>
      <c r="F103" s="22" t="s">
        <v>8</v>
      </c>
      <c r="G103" s="5"/>
      <c r="H103" s="5" t="s">
        <v>2</v>
      </c>
      <c r="I103" s="5" t="s">
        <v>4</v>
      </c>
      <c r="J103" s="5"/>
    </row>
    <row r="104" spans="1:10" ht="12.75">
      <c r="A104" s="2"/>
      <c r="B104" s="11" t="s">
        <v>0</v>
      </c>
      <c r="C104" s="10"/>
      <c r="D104" s="11" t="s">
        <v>1</v>
      </c>
      <c r="E104" s="6" t="s">
        <v>27</v>
      </c>
      <c r="F104" s="23" t="s">
        <v>7</v>
      </c>
      <c r="G104" s="6" t="s">
        <v>6</v>
      </c>
      <c r="H104" s="6" t="s">
        <v>3</v>
      </c>
      <c r="I104" s="6" t="s">
        <v>3</v>
      </c>
      <c r="J104" s="6" t="s">
        <v>5</v>
      </c>
    </row>
    <row r="105" spans="1:10" ht="12.75">
      <c r="A105" s="2"/>
      <c r="B105" s="43"/>
      <c r="C105" s="44"/>
      <c r="D105" s="21"/>
      <c r="E105" s="7"/>
      <c r="F105" s="24"/>
      <c r="G105" s="7"/>
      <c r="H105" s="18">
        <v>0.025</v>
      </c>
      <c r="I105" s="17">
        <v>0.05</v>
      </c>
      <c r="J105" s="7"/>
    </row>
    <row r="106" spans="1:10" ht="12.75">
      <c r="A106" s="13">
        <v>1</v>
      </c>
      <c r="B106" s="27"/>
      <c r="C106" s="27"/>
      <c r="D106" s="28"/>
      <c r="E106" s="25">
        <v>0</v>
      </c>
      <c r="F106" s="19">
        <f>IF(892.34-E106&gt;0,E106-892.34)+892.34</f>
        <v>0</v>
      </c>
      <c r="G106" s="15">
        <v>0</v>
      </c>
      <c r="H106" s="14">
        <f>ROUND(SUM(F106*H105)*G106,2)</f>
        <v>0</v>
      </c>
      <c r="I106" s="14">
        <f>SUM(F106*I105)*G106</f>
        <v>0</v>
      </c>
      <c r="J106" s="14">
        <f>SUM(I106,H106)</f>
        <v>0</v>
      </c>
    </row>
    <row r="107" spans="1:10" ht="12.75">
      <c r="A107" s="2"/>
      <c r="D107" s="1"/>
      <c r="E107" s="2"/>
      <c r="F107" s="2"/>
      <c r="G107" s="2"/>
      <c r="H107" s="2"/>
      <c r="I107" s="2"/>
      <c r="J107" s="2"/>
    </row>
    <row r="108" spans="1:10" ht="12.75">
      <c r="A108" s="2"/>
      <c r="B108" s="3" t="s">
        <v>23</v>
      </c>
      <c r="C108" s="3"/>
      <c r="D108" s="2"/>
      <c r="E108" s="2"/>
      <c r="F108" s="2"/>
      <c r="G108" s="2"/>
      <c r="H108" s="4">
        <f>SUM(H106:H106)</f>
        <v>0</v>
      </c>
      <c r="I108" s="4">
        <f>SUM(I106:I106)</f>
        <v>0</v>
      </c>
      <c r="J108" s="4">
        <f>SUM(J106:J106)</f>
        <v>0</v>
      </c>
    </row>
    <row r="109" spans="1:10" ht="12.75">
      <c r="A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38" t="s">
        <v>22</v>
      </c>
      <c r="D110" s="1"/>
      <c r="E110" s="1"/>
      <c r="F110" s="1"/>
      <c r="G110" s="1"/>
      <c r="H110" s="39">
        <f>SUM(H79,H90,H101,H108)</f>
        <v>0</v>
      </c>
      <c r="I110" s="39">
        <f>SUM(I79,I90,I101,I108)</f>
        <v>0</v>
      </c>
      <c r="J110" s="39">
        <f>SUM(J79,J90,J101,J108)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23.140625" style="0" customWidth="1"/>
    <col min="3" max="3" width="5.7109375" style="0" customWidth="1"/>
    <col min="4" max="5" width="15.7109375" style="1" customWidth="1"/>
    <col min="6" max="6" width="16.421875" style="1" customWidth="1"/>
    <col min="7" max="9" width="15.7109375" style="1" customWidth="1"/>
    <col min="10" max="10" width="10.7109375" style="1" customWidth="1"/>
  </cols>
  <sheetData>
    <row r="1" spans="1:10" ht="12.75">
      <c r="A1" s="2"/>
      <c r="B1" s="3" t="s">
        <v>12</v>
      </c>
      <c r="C1" s="3"/>
      <c r="D1" s="36" t="s">
        <v>24</v>
      </c>
      <c r="E1" s="2" t="s">
        <v>13</v>
      </c>
      <c r="F1" s="32" t="s">
        <v>28</v>
      </c>
      <c r="G1" s="2"/>
      <c r="H1" s="2"/>
      <c r="I1" s="2"/>
      <c r="J1" s="2"/>
    </row>
    <row r="2" spans="1:10" ht="12.75">
      <c r="A2" s="2"/>
      <c r="B2" s="3"/>
      <c r="C2" s="3"/>
      <c r="D2" s="2"/>
      <c r="E2" s="2"/>
      <c r="F2" s="2"/>
      <c r="G2" s="2"/>
      <c r="H2" s="2"/>
      <c r="I2" s="2"/>
      <c r="J2" s="2"/>
    </row>
    <row r="3" spans="1:10" ht="12.75">
      <c r="A3" s="2"/>
      <c r="B3" s="3" t="s">
        <v>11</v>
      </c>
      <c r="C3" s="12"/>
      <c r="D3" s="2"/>
      <c r="E3" s="37" t="s">
        <v>17</v>
      </c>
      <c r="F3" s="2"/>
      <c r="G3" s="2"/>
      <c r="I3" s="34"/>
      <c r="J3" s="2"/>
    </row>
    <row r="4" spans="1:10" ht="12.75">
      <c r="A4" s="2"/>
      <c r="B4" s="3"/>
      <c r="C4" s="3"/>
      <c r="D4" s="2"/>
      <c r="E4" s="2"/>
      <c r="F4" s="2"/>
      <c r="G4" s="2"/>
      <c r="H4" s="2"/>
      <c r="I4" s="2"/>
      <c r="J4" s="2"/>
    </row>
    <row r="5" spans="1:10" ht="12.75">
      <c r="A5" s="2"/>
      <c r="B5" s="3"/>
      <c r="C5" s="3"/>
      <c r="D5" s="2"/>
      <c r="E5" s="2"/>
      <c r="F5" s="2"/>
      <c r="G5" s="2"/>
      <c r="H5" s="2"/>
      <c r="I5" s="2"/>
      <c r="J5" s="2"/>
    </row>
    <row r="6" spans="1:10" ht="12.75">
      <c r="A6" s="2"/>
      <c r="B6" s="3" t="s">
        <v>10</v>
      </c>
      <c r="C6" s="3"/>
      <c r="D6" s="2"/>
      <c r="E6" s="33"/>
      <c r="F6" s="32"/>
      <c r="G6" s="2"/>
      <c r="H6" s="2"/>
      <c r="I6" s="2"/>
      <c r="J6" s="2"/>
    </row>
    <row r="7" spans="1:10" ht="12.75">
      <c r="A7" s="2"/>
      <c r="B7" s="3"/>
      <c r="C7" s="3"/>
      <c r="D7" s="2"/>
      <c r="E7" s="2"/>
      <c r="F7" s="2"/>
      <c r="G7" s="2"/>
      <c r="H7" s="2"/>
      <c r="I7" s="2"/>
      <c r="J7" s="2"/>
    </row>
    <row r="8" spans="1:10" ht="12.75">
      <c r="A8" s="2"/>
      <c r="B8" s="3" t="s">
        <v>14</v>
      </c>
      <c r="C8" s="3"/>
      <c r="E8" s="1" t="s">
        <v>15</v>
      </c>
      <c r="F8" s="2"/>
      <c r="G8" s="2"/>
      <c r="H8" s="2"/>
      <c r="I8" s="2"/>
      <c r="J8" s="2"/>
    </row>
    <row r="9" spans="1:10" ht="12.75">
      <c r="A9" s="2"/>
      <c r="B9" s="3"/>
      <c r="C9" s="3"/>
      <c r="D9" s="2"/>
      <c r="E9" s="2"/>
      <c r="F9" s="2"/>
      <c r="G9" s="2"/>
      <c r="H9" s="2"/>
      <c r="I9" s="2"/>
      <c r="J9" s="2"/>
    </row>
    <row r="10" spans="1:10" ht="12.75">
      <c r="A10" s="2"/>
      <c r="B10" s="8"/>
      <c r="C10" s="9"/>
      <c r="D10" s="20"/>
      <c r="E10" s="26"/>
      <c r="F10" s="22" t="s">
        <v>8</v>
      </c>
      <c r="G10" s="5"/>
      <c r="H10" s="5" t="s">
        <v>2</v>
      </c>
      <c r="I10" s="5" t="s">
        <v>4</v>
      </c>
      <c r="J10" s="5"/>
    </row>
    <row r="11" spans="1:10" ht="12.75">
      <c r="A11" s="2"/>
      <c r="B11" s="11" t="s">
        <v>0</v>
      </c>
      <c r="C11" s="10"/>
      <c r="D11" s="11" t="s">
        <v>1</v>
      </c>
      <c r="E11" s="6" t="s">
        <v>9</v>
      </c>
      <c r="F11" s="23" t="s">
        <v>7</v>
      </c>
      <c r="G11" s="6" t="s">
        <v>6</v>
      </c>
      <c r="H11" s="6" t="s">
        <v>3</v>
      </c>
      <c r="I11" s="6" t="s">
        <v>3</v>
      </c>
      <c r="J11" s="6" t="s">
        <v>5</v>
      </c>
    </row>
    <row r="12" spans="1:10" ht="12.75">
      <c r="A12" s="2"/>
      <c r="B12" s="11" t="s">
        <v>19</v>
      </c>
      <c r="C12" s="10"/>
      <c r="D12" s="21"/>
      <c r="E12" s="7"/>
      <c r="F12" s="24"/>
      <c r="G12" s="7"/>
      <c r="H12" s="18">
        <v>0.025</v>
      </c>
      <c r="I12" s="17">
        <v>0.05</v>
      </c>
      <c r="J12" s="7"/>
    </row>
    <row r="13" spans="1:10" ht="12.75">
      <c r="A13" s="13">
        <v>1</v>
      </c>
      <c r="B13" s="27"/>
      <c r="C13" s="27"/>
      <c r="D13" s="28"/>
      <c r="E13" s="25">
        <v>0</v>
      </c>
      <c r="F13" s="19">
        <f>IF(550.8-E13&gt;0,E13-550.8)+550.8</f>
        <v>0</v>
      </c>
      <c r="G13" s="15">
        <v>0</v>
      </c>
      <c r="H13" s="14">
        <f>ROUND(SUM(F13*H12)*G13,2)</f>
        <v>0</v>
      </c>
      <c r="I13" s="14">
        <f>SUM(F13*I12)*G13</f>
        <v>0</v>
      </c>
      <c r="J13" s="14">
        <f aca="true" t="shared" si="0" ref="J13:J22">SUM(I13,H13)</f>
        <v>0</v>
      </c>
    </row>
    <row r="14" spans="1:10" ht="12.75">
      <c r="A14" s="13">
        <v>2</v>
      </c>
      <c r="B14" s="27"/>
      <c r="C14" s="27"/>
      <c r="D14" s="28"/>
      <c r="E14" s="14">
        <v>0</v>
      </c>
      <c r="F14" s="19">
        <f>IF(550.8-E14&gt;0,E14-550.8)+550.8</f>
        <v>0</v>
      </c>
      <c r="G14" s="15">
        <v>0</v>
      </c>
      <c r="H14" s="14">
        <f aca="true" t="shared" si="1" ref="H14:H22">SUM(F14*2.5%)*G14</f>
        <v>0</v>
      </c>
      <c r="I14" s="14">
        <f aca="true" t="shared" si="2" ref="I14:I22">SUM(F14*5%)*G14</f>
        <v>0</v>
      </c>
      <c r="J14" s="14">
        <f t="shared" si="0"/>
        <v>0</v>
      </c>
    </row>
    <row r="15" spans="1:10" ht="12.75">
      <c r="A15" s="13">
        <v>3</v>
      </c>
      <c r="B15" s="27"/>
      <c r="C15" s="27"/>
      <c r="D15" s="28"/>
      <c r="E15" s="14">
        <v>0</v>
      </c>
      <c r="F15" s="19">
        <f>IF(550.8-E15&gt;0,E15-550.8)+550.8</f>
        <v>0</v>
      </c>
      <c r="G15" s="15">
        <v>0</v>
      </c>
      <c r="H15" s="14">
        <f t="shared" si="1"/>
        <v>0</v>
      </c>
      <c r="I15" s="14">
        <f t="shared" si="2"/>
        <v>0</v>
      </c>
      <c r="J15" s="14">
        <f t="shared" si="0"/>
        <v>0</v>
      </c>
    </row>
    <row r="16" spans="1:10" ht="12.75">
      <c r="A16" s="13">
        <v>4</v>
      </c>
      <c r="B16" s="30"/>
      <c r="C16" s="27"/>
      <c r="D16" s="28"/>
      <c r="E16" s="14">
        <v>0</v>
      </c>
      <c r="F16" s="19">
        <f>IF(550.8-E16&gt;0,E16-550.8)+550.8</f>
        <v>0</v>
      </c>
      <c r="G16" s="15">
        <v>0</v>
      </c>
      <c r="H16" s="14">
        <f t="shared" si="1"/>
        <v>0</v>
      </c>
      <c r="I16" s="14">
        <f t="shared" si="2"/>
        <v>0</v>
      </c>
      <c r="J16" s="14">
        <f t="shared" si="0"/>
        <v>0</v>
      </c>
    </row>
    <row r="17" spans="1:10" ht="12.75">
      <c r="A17" s="13">
        <v>5</v>
      </c>
      <c r="B17" s="16"/>
      <c r="C17" s="31"/>
      <c r="D17" s="29"/>
      <c r="E17" s="14">
        <v>0</v>
      </c>
      <c r="F17" s="19">
        <f>IF(550.8-E17&gt;0,E17-550.8)+550.8</f>
        <v>0</v>
      </c>
      <c r="G17" s="15">
        <v>0</v>
      </c>
      <c r="H17" s="14">
        <f t="shared" si="1"/>
        <v>0</v>
      </c>
      <c r="I17" s="14">
        <f t="shared" si="2"/>
        <v>0</v>
      </c>
      <c r="J17" s="14">
        <f t="shared" si="0"/>
        <v>0</v>
      </c>
    </row>
    <row r="18" spans="1:10" ht="12.75">
      <c r="A18" s="13">
        <v>6</v>
      </c>
      <c r="B18" s="16"/>
      <c r="C18" s="31"/>
      <c r="D18" s="29"/>
      <c r="E18" s="14">
        <v>0</v>
      </c>
      <c r="F18" s="19">
        <f>IF(550.8-E18&gt;0,E18-550.8)+550.8</f>
        <v>0</v>
      </c>
      <c r="G18" s="15">
        <v>0</v>
      </c>
      <c r="H18" s="14">
        <f t="shared" si="1"/>
        <v>0</v>
      </c>
      <c r="I18" s="14">
        <f t="shared" si="2"/>
        <v>0</v>
      </c>
      <c r="J18" s="14">
        <f t="shared" si="0"/>
        <v>0</v>
      </c>
    </row>
    <row r="19" spans="1:10" ht="12.75">
      <c r="A19" s="13">
        <v>7</v>
      </c>
      <c r="B19" s="16"/>
      <c r="C19" s="31"/>
      <c r="D19" s="29"/>
      <c r="E19" s="14">
        <v>0</v>
      </c>
      <c r="F19" s="19">
        <f>IF(550.8-E19&gt;0,E19-550.8)+550.8</f>
        <v>0</v>
      </c>
      <c r="G19" s="15">
        <v>0</v>
      </c>
      <c r="H19" s="14">
        <f t="shared" si="1"/>
        <v>0</v>
      </c>
      <c r="I19" s="14">
        <f t="shared" si="2"/>
        <v>0</v>
      </c>
      <c r="J19" s="14">
        <f t="shared" si="0"/>
        <v>0</v>
      </c>
    </row>
    <row r="20" spans="1:10" ht="12.75">
      <c r="A20" s="13">
        <v>8</v>
      </c>
      <c r="B20" s="16"/>
      <c r="C20" s="31"/>
      <c r="D20" s="29"/>
      <c r="E20" s="14">
        <v>0</v>
      </c>
      <c r="F20" s="19">
        <f>IF(550.8-E20&gt;0,E20-550.8)+550.8</f>
        <v>0</v>
      </c>
      <c r="G20" s="15">
        <v>0</v>
      </c>
      <c r="H20" s="14">
        <f t="shared" si="1"/>
        <v>0</v>
      </c>
      <c r="I20" s="14">
        <f t="shared" si="2"/>
        <v>0</v>
      </c>
      <c r="J20" s="14">
        <f t="shared" si="0"/>
        <v>0</v>
      </c>
    </row>
    <row r="21" spans="1:10" ht="12.75">
      <c r="A21" s="13">
        <v>9</v>
      </c>
      <c r="B21" s="16"/>
      <c r="C21" s="31"/>
      <c r="D21" s="29"/>
      <c r="E21" s="14">
        <v>0</v>
      </c>
      <c r="F21" s="19">
        <f>IF(550.8-E21&gt;0,E21-550.8)+550.8</f>
        <v>0</v>
      </c>
      <c r="G21" s="15">
        <v>0</v>
      </c>
      <c r="H21" s="14">
        <f t="shared" si="1"/>
        <v>0</v>
      </c>
      <c r="I21" s="14">
        <f t="shared" si="2"/>
        <v>0</v>
      </c>
      <c r="J21" s="14">
        <f t="shared" si="0"/>
        <v>0</v>
      </c>
    </row>
    <row r="22" spans="1:10" ht="12.75">
      <c r="A22" s="13">
        <v>10</v>
      </c>
      <c r="B22" s="16"/>
      <c r="C22" s="31"/>
      <c r="D22" s="29"/>
      <c r="E22" s="14">
        <v>0</v>
      </c>
      <c r="F22" s="19">
        <f>IF(550.8-E22&gt;0,E22-550.8)+550.8</f>
        <v>0</v>
      </c>
      <c r="G22" s="15">
        <v>0</v>
      </c>
      <c r="H22" s="14">
        <f t="shared" si="1"/>
        <v>0</v>
      </c>
      <c r="I22" s="14">
        <f t="shared" si="2"/>
        <v>0</v>
      </c>
      <c r="J22" s="14">
        <f t="shared" si="0"/>
        <v>0</v>
      </c>
    </row>
    <row r="23" spans="1:10" ht="12.75">
      <c r="A23" s="2"/>
      <c r="E23" s="2"/>
      <c r="F23" s="2"/>
      <c r="G23" s="2"/>
      <c r="H23" s="2"/>
      <c r="I23" s="2"/>
      <c r="J23" s="2"/>
    </row>
    <row r="24" spans="1:10" ht="12.75">
      <c r="A24" s="2"/>
      <c r="B24" s="3" t="s">
        <v>23</v>
      </c>
      <c r="C24" s="3"/>
      <c r="D24" s="2"/>
      <c r="E24" s="2"/>
      <c r="F24" s="2"/>
      <c r="G24" s="2"/>
      <c r="H24" s="4">
        <f>SUM(H13:H22)</f>
        <v>0</v>
      </c>
      <c r="I24" s="4">
        <f>SUM(I13:I22)</f>
        <v>0</v>
      </c>
      <c r="J24" s="4">
        <f>SUM(J13:J22)</f>
        <v>0</v>
      </c>
    </row>
    <row r="26" spans="1:10" ht="12.75">
      <c r="A26" s="2"/>
      <c r="B26" s="45" t="s">
        <v>18</v>
      </c>
      <c r="C26" s="9"/>
      <c r="D26" s="20"/>
      <c r="E26" s="26"/>
      <c r="F26" s="22" t="s">
        <v>8</v>
      </c>
      <c r="G26" s="5"/>
      <c r="H26" s="5" t="s">
        <v>2</v>
      </c>
      <c r="I26" s="5" t="s">
        <v>4</v>
      </c>
      <c r="J26" s="5"/>
    </row>
    <row r="27" spans="1:10" ht="12.75">
      <c r="A27" s="2"/>
      <c r="B27" s="11" t="s">
        <v>0</v>
      </c>
      <c r="C27" s="10"/>
      <c r="D27" s="11" t="s">
        <v>1</v>
      </c>
      <c r="E27" s="6" t="s">
        <v>9</v>
      </c>
      <c r="F27" s="23" t="s">
        <v>7</v>
      </c>
      <c r="G27" s="6" t="s">
        <v>6</v>
      </c>
      <c r="H27" s="6" t="s">
        <v>3</v>
      </c>
      <c r="I27" s="6" t="s">
        <v>3</v>
      </c>
      <c r="J27" s="6" t="s">
        <v>5</v>
      </c>
    </row>
    <row r="28" spans="1:10" ht="12.75">
      <c r="A28" s="2"/>
      <c r="B28" s="43"/>
      <c r="C28" s="44"/>
      <c r="D28" s="21"/>
      <c r="E28" s="7"/>
      <c r="F28" s="24"/>
      <c r="G28" s="7"/>
      <c r="H28" s="18">
        <v>0.025</v>
      </c>
      <c r="I28" s="17">
        <v>0.05</v>
      </c>
      <c r="J28" s="7"/>
    </row>
    <row r="29" spans="1:10" ht="12.75">
      <c r="A29" s="13">
        <v>1</v>
      </c>
      <c r="B29" s="27"/>
      <c r="C29" s="40"/>
      <c r="D29" s="28"/>
      <c r="E29" s="25">
        <v>0</v>
      </c>
      <c r="F29" s="19">
        <f>IF(688.5-E29&gt;0,E29-688.5)+688.5</f>
        <v>0</v>
      </c>
      <c r="G29" s="15">
        <v>0</v>
      </c>
      <c r="H29" s="14">
        <f>ROUND(SUM(F29*H28)*G29,2)</f>
        <v>0</v>
      </c>
      <c r="I29" s="14">
        <f>SUM(F29*I28)*G29</f>
        <v>0</v>
      </c>
      <c r="J29" s="14">
        <f>SUM(I29,H29)</f>
        <v>0</v>
      </c>
    </row>
    <row r="30" spans="1:10" ht="12.75">
      <c r="A30" s="13">
        <v>2</v>
      </c>
      <c r="B30" s="41"/>
      <c r="C30" s="27"/>
      <c r="D30" s="28"/>
      <c r="E30" s="14">
        <v>0</v>
      </c>
      <c r="F30" s="19">
        <f>IF(688.5-E30&gt;0,E30-688.5)+688.5</f>
        <v>0</v>
      </c>
      <c r="G30" s="15">
        <v>0</v>
      </c>
      <c r="H30" s="14">
        <f>SUM(F30*2.5%)*G30</f>
        <v>0</v>
      </c>
      <c r="I30" s="14">
        <f>SUM(F30*5%)*G30</f>
        <v>0</v>
      </c>
      <c r="J30" s="14">
        <f>SUM(I30,H30)</f>
        <v>0</v>
      </c>
    </row>
    <row r="31" spans="1:10" ht="12.75">
      <c r="A31" s="13">
        <v>3</v>
      </c>
      <c r="B31" s="27"/>
      <c r="C31" s="27"/>
      <c r="D31" s="28"/>
      <c r="E31" s="14">
        <v>0</v>
      </c>
      <c r="F31" s="19">
        <f>IF(688.5-E31&gt;0,E31-688.5)+688.5</f>
        <v>0</v>
      </c>
      <c r="G31" s="15">
        <v>0</v>
      </c>
      <c r="H31" s="14">
        <f>SUM(F31*2.5%)*G31</f>
        <v>0</v>
      </c>
      <c r="I31" s="14">
        <f>SUM(F31*5%)*G31</f>
        <v>0</v>
      </c>
      <c r="J31" s="14">
        <f>SUM(I31,H31)</f>
        <v>0</v>
      </c>
    </row>
    <row r="32" spans="1:10" ht="12.75">
      <c r="A32" s="13">
        <v>4</v>
      </c>
      <c r="B32" s="30"/>
      <c r="C32" s="27"/>
      <c r="D32" s="28"/>
      <c r="E32" s="14">
        <v>0</v>
      </c>
      <c r="F32" s="19">
        <f>IF(688.5-E32&gt;0,E32-688.5)+688.5</f>
        <v>0</v>
      </c>
      <c r="G32" s="15">
        <v>0</v>
      </c>
      <c r="H32" s="14">
        <f>SUM(F32*2.5%)*G32</f>
        <v>0</v>
      </c>
      <c r="I32" s="14">
        <f>SUM(F32*5%)*G32</f>
        <v>0</v>
      </c>
      <c r="J32" s="14">
        <f>SUM(I32,H32)</f>
        <v>0</v>
      </c>
    </row>
    <row r="33" spans="1:10" ht="12.75">
      <c r="A33" s="13">
        <v>5</v>
      </c>
      <c r="B33" s="16"/>
      <c r="C33" s="31"/>
      <c r="D33" s="29"/>
      <c r="E33" s="14">
        <v>0</v>
      </c>
      <c r="F33" s="19">
        <f>IF(688.5-E33&gt;0,E33-688.5)+688.5</f>
        <v>0</v>
      </c>
      <c r="G33" s="15">
        <v>0</v>
      </c>
      <c r="H33" s="14">
        <f>SUM(F33*2.5%)*G33</f>
        <v>0</v>
      </c>
      <c r="I33" s="14">
        <f>SUM(F33*5%)*G33</f>
        <v>0</v>
      </c>
      <c r="J33" s="14">
        <f>SUM(I33,H33)</f>
        <v>0</v>
      </c>
    </row>
    <row r="34" spans="1:10" ht="12.75">
      <c r="A34" s="2"/>
      <c r="E34" s="2"/>
      <c r="F34" s="2"/>
      <c r="G34" s="2"/>
      <c r="H34" s="2"/>
      <c r="I34" s="2"/>
      <c r="J34" s="2"/>
    </row>
    <row r="35" spans="1:10" ht="12.75">
      <c r="A35" s="2"/>
      <c r="B35" s="3" t="s">
        <v>23</v>
      </c>
      <c r="C35" s="3"/>
      <c r="D35" s="2"/>
      <c r="E35" s="2"/>
      <c r="F35" s="2"/>
      <c r="G35" s="2"/>
      <c r="H35" s="4">
        <f>SUM(H29:H33)</f>
        <v>0</v>
      </c>
      <c r="I35" s="4">
        <f>SUM(I29:I33)</f>
        <v>0</v>
      </c>
      <c r="J35" s="4">
        <f>SUM(J29:J33)</f>
        <v>0</v>
      </c>
    </row>
    <row r="37" spans="1:10" ht="12.75">
      <c r="A37" s="2"/>
      <c r="B37" s="46" t="s">
        <v>20</v>
      </c>
      <c r="C37" s="9"/>
      <c r="D37" s="20"/>
      <c r="E37" s="26"/>
      <c r="F37" s="22" t="s">
        <v>8</v>
      </c>
      <c r="G37" s="5"/>
      <c r="H37" s="5" t="s">
        <v>2</v>
      </c>
      <c r="I37" s="5" t="s">
        <v>4</v>
      </c>
      <c r="J37" s="5"/>
    </row>
    <row r="38" spans="1:10" ht="12.75">
      <c r="A38" s="2"/>
      <c r="B38" s="11" t="s">
        <v>0</v>
      </c>
      <c r="C38" s="10"/>
      <c r="D38" s="11" t="s">
        <v>1</v>
      </c>
      <c r="E38" s="6" t="s">
        <v>9</v>
      </c>
      <c r="F38" s="23" t="s">
        <v>7</v>
      </c>
      <c r="G38" s="6" t="s">
        <v>6</v>
      </c>
      <c r="H38" s="6" t="s">
        <v>3</v>
      </c>
      <c r="I38" s="6" t="s">
        <v>3</v>
      </c>
      <c r="J38" s="6" t="s">
        <v>5</v>
      </c>
    </row>
    <row r="39" spans="1:10" ht="12.75">
      <c r="A39" s="2"/>
      <c r="B39" s="43"/>
      <c r="C39" s="44"/>
      <c r="D39" s="21"/>
      <c r="E39" s="7"/>
      <c r="F39" s="24"/>
      <c r="G39" s="7"/>
      <c r="H39" s="18">
        <v>0.025</v>
      </c>
      <c r="I39" s="17">
        <v>0.05</v>
      </c>
      <c r="J39" s="7"/>
    </row>
    <row r="40" spans="1:10" ht="12.75">
      <c r="A40" s="13">
        <v>1</v>
      </c>
      <c r="B40" s="27"/>
      <c r="C40" s="27"/>
      <c r="D40" s="28"/>
      <c r="E40" s="25">
        <v>0</v>
      </c>
      <c r="F40" s="19">
        <f>IF(771.12-E40&gt;0,E40-771.12)+771.12</f>
        <v>0</v>
      </c>
      <c r="G40" s="15">
        <v>0</v>
      </c>
      <c r="H40" s="14">
        <f>ROUND(SUM(F40*H39)*G40,2)</f>
        <v>0</v>
      </c>
      <c r="I40" s="14">
        <f>SUM(F40*I39)*G40</f>
        <v>0</v>
      </c>
      <c r="J40" s="14">
        <f>SUM(I40,H40)</f>
        <v>0</v>
      </c>
    </row>
    <row r="41" spans="1:10" ht="12.75">
      <c r="A41" s="13">
        <v>2</v>
      </c>
      <c r="B41" s="27"/>
      <c r="C41" s="27"/>
      <c r="D41" s="28"/>
      <c r="E41" s="14">
        <v>0</v>
      </c>
      <c r="F41" s="19">
        <f>IF(771.12-E41&gt;0,E41-771.12)+771.12</f>
        <v>0</v>
      </c>
      <c r="G41" s="15">
        <v>0</v>
      </c>
      <c r="H41" s="14">
        <f>SUM(F41*2.5%)*G41</f>
        <v>0</v>
      </c>
      <c r="I41" s="14">
        <f>SUM(F41*5%)*G41</f>
        <v>0</v>
      </c>
      <c r="J41" s="14">
        <f>SUM(I41,H41)</f>
        <v>0</v>
      </c>
    </row>
    <row r="42" spans="1:10" ht="12.75">
      <c r="A42" s="13">
        <v>3</v>
      </c>
      <c r="B42" s="27"/>
      <c r="C42" s="27"/>
      <c r="D42" s="28"/>
      <c r="E42" s="14">
        <v>0</v>
      </c>
      <c r="F42" s="19">
        <f>IF(771.12-E42&gt;0,E42-771.12)+771.12</f>
        <v>0</v>
      </c>
      <c r="G42" s="15">
        <v>0</v>
      </c>
      <c r="H42" s="14">
        <f>SUM(F42*2.5%)*G42</f>
        <v>0</v>
      </c>
      <c r="I42" s="14">
        <f>SUM(F42*5%)*G42</f>
        <v>0</v>
      </c>
      <c r="J42" s="14">
        <f>SUM(I42,H42)</f>
        <v>0</v>
      </c>
    </row>
    <row r="43" spans="1:10" ht="12.75">
      <c r="A43" s="13">
        <v>4</v>
      </c>
      <c r="B43" s="30"/>
      <c r="C43" s="27"/>
      <c r="D43" s="28"/>
      <c r="E43" s="14">
        <v>0</v>
      </c>
      <c r="F43" s="19">
        <f>IF(771.12-E43&gt;0,E43-771.12)+771.12</f>
        <v>0</v>
      </c>
      <c r="G43" s="15">
        <v>0</v>
      </c>
      <c r="H43" s="14">
        <f>SUM(F43*2.5%)*G43</f>
        <v>0</v>
      </c>
      <c r="I43" s="14">
        <f>SUM(F43*5%)*G43</f>
        <v>0</v>
      </c>
      <c r="J43" s="14">
        <f>SUM(I43,H43)</f>
        <v>0</v>
      </c>
    </row>
    <row r="44" spans="1:10" ht="12.75">
      <c r="A44" s="13">
        <v>5</v>
      </c>
      <c r="B44" s="16"/>
      <c r="C44" s="31"/>
      <c r="D44" s="29"/>
      <c r="E44" s="14">
        <v>0</v>
      </c>
      <c r="F44" s="19">
        <f>IF(771.12-E44&gt;0,E44-771.12)+771.12</f>
        <v>0</v>
      </c>
      <c r="G44" s="15">
        <v>0</v>
      </c>
      <c r="H44" s="14">
        <f>SUM(F44*2.5%)*G44</f>
        <v>0</v>
      </c>
      <c r="I44" s="14">
        <f>SUM(F44*5%)*G44</f>
        <v>0</v>
      </c>
      <c r="J44" s="14">
        <f>SUM(I44,H44)</f>
        <v>0</v>
      </c>
    </row>
    <row r="45" spans="1:10" ht="12.75">
      <c r="A45" s="2"/>
      <c r="E45" s="2"/>
      <c r="F45" s="2"/>
      <c r="G45" s="2"/>
      <c r="H45" s="2"/>
      <c r="I45" s="2"/>
      <c r="J45" s="2"/>
    </row>
    <row r="46" spans="1:10" ht="12.75">
      <c r="A46" s="2"/>
      <c r="B46" s="3" t="s">
        <v>23</v>
      </c>
      <c r="C46" s="3"/>
      <c r="D46" s="2"/>
      <c r="E46" s="2"/>
      <c r="F46" s="2"/>
      <c r="G46" s="2"/>
      <c r="H46" s="4">
        <f>SUM(H40:H44)</f>
        <v>0</v>
      </c>
      <c r="I46" s="4">
        <f>SUM(I40:I44)</f>
        <v>0</v>
      </c>
      <c r="J46" s="4">
        <f>SUM(J40:J44)</f>
        <v>0</v>
      </c>
    </row>
    <row r="48" spans="1:10" ht="12.75">
      <c r="A48" s="2"/>
      <c r="B48" s="47" t="s">
        <v>21</v>
      </c>
      <c r="C48" s="9"/>
      <c r="D48" s="20"/>
      <c r="E48" s="26"/>
      <c r="F48" s="22" t="s">
        <v>8</v>
      </c>
      <c r="G48" s="5"/>
      <c r="H48" s="5" t="s">
        <v>2</v>
      </c>
      <c r="I48" s="5" t="s">
        <v>4</v>
      </c>
      <c r="J48" s="5"/>
    </row>
    <row r="49" spans="1:10" ht="12.75">
      <c r="A49" s="2"/>
      <c r="B49" s="11" t="s">
        <v>0</v>
      </c>
      <c r="C49" s="10"/>
      <c r="D49" s="11" t="s">
        <v>1</v>
      </c>
      <c r="E49" s="6" t="s">
        <v>9</v>
      </c>
      <c r="F49" s="23" t="s">
        <v>7</v>
      </c>
      <c r="G49" s="6" t="s">
        <v>6</v>
      </c>
      <c r="H49" s="6" t="s">
        <v>3</v>
      </c>
      <c r="I49" s="6" t="s">
        <v>3</v>
      </c>
      <c r="J49" s="6" t="s">
        <v>5</v>
      </c>
    </row>
    <row r="50" spans="1:10" ht="12.75">
      <c r="A50" s="2"/>
      <c r="B50" s="43"/>
      <c r="C50" s="44"/>
      <c r="D50" s="21"/>
      <c r="E50" s="7"/>
      <c r="F50" s="24"/>
      <c r="G50" s="7"/>
      <c r="H50" s="18">
        <v>0.025</v>
      </c>
      <c r="I50" s="17">
        <v>0.05</v>
      </c>
      <c r="J50" s="7"/>
    </row>
    <row r="51" spans="1:10" ht="12.75">
      <c r="A51" s="13">
        <v>1</v>
      </c>
      <c r="B51" s="27"/>
      <c r="C51" s="27"/>
      <c r="D51" s="28"/>
      <c r="E51" s="25">
        <v>0</v>
      </c>
      <c r="F51" s="19">
        <f>IF(826.2-E51&gt;0,E51-826.2)+826.2</f>
        <v>0</v>
      </c>
      <c r="G51" s="15">
        <v>0</v>
      </c>
      <c r="H51" s="14">
        <f>ROUND(SUM(F51*H50)*G51,2)</f>
        <v>0</v>
      </c>
      <c r="I51" s="14">
        <f>SUM(F51*I50)*G51</f>
        <v>0</v>
      </c>
      <c r="J51" s="14">
        <f>SUM(I51,H51)</f>
        <v>0</v>
      </c>
    </row>
    <row r="52" spans="1:10" ht="12.75">
      <c r="A52" s="2"/>
      <c r="E52" s="2"/>
      <c r="F52" s="2"/>
      <c r="G52" s="2"/>
      <c r="H52" s="2"/>
      <c r="I52" s="2"/>
      <c r="J52" s="2"/>
    </row>
    <row r="53" spans="1:10" ht="12.75">
      <c r="A53" s="2"/>
      <c r="B53" s="3" t="s">
        <v>23</v>
      </c>
      <c r="C53" s="3"/>
      <c r="D53" s="2"/>
      <c r="E53" s="2"/>
      <c r="F53" s="2"/>
      <c r="G53" s="2"/>
      <c r="H53" s="4">
        <f>SUM(H51:H51)</f>
        <v>0</v>
      </c>
      <c r="I53" s="4">
        <f>SUM(I51:I51)</f>
        <v>0</v>
      </c>
      <c r="J53" s="4">
        <f>SUM(J51:J51)</f>
        <v>0</v>
      </c>
    </row>
    <row r="55" spans="2:10" ht="12.75">
      <c r="B55" s="38" t="s">
        <v>22</v>
      </c>
      <c r="H55" s="39">
        <f>SUM(H24,H35,H46,H53)</f>
        <v>0</v>
      </c>
      <c r="I55" s="39">
        <f>SUM(I24,I35,I46,I53)</f>
        <v>0</v>
      </c>
      <c r="J55" s="39">
        <f>SUM(J24,J35,J46,J53)</f>
        <v>0</v>
      </c>
    </row>
    <row r="58" spans="1:10" ht="12.75">
      <c r="A58" s="2"/>
      <c r="B58" s="3" t="s">
        <v>11</v>
      </c>
      <c r="C58" s="12"/>
      <c r="D58" s="2"/>
      <c r="E58" s="37" t="s">
        <v>16</v>
      </c>
      <c r="F58" s="2"/>
      <c r="G58" s="2"/>
      <c r="I58" s="34"/>
      <c r="J58" s="2"/>
    </row>
    <row r="59" spans="1:10" ht="12.75">
      <c r="A59" s="2"/>
      <c r="B59" s="3"/>
      <c r="C59" s="3"/>
      <c r="D59" s="2"/>
      <c r="E59" s="2"/>
      <c r="F59" s="2"/>
      <c r="G59" s="35"/>
      <c r="H59" s="2"/>
      <c r="I59" s="2"/>
      <c r="J59" s="2"/>
    </row>
    <row r="60" spans="1:10" ht="12.75">
      <c r="A60" s="2"/>
      <c r="B60" s="3"/>
      <c r="C60" s="3"/>
      <c r="D60" s="2"/>
      <c r="E60" s="2"/>
      <c r="F60" s="2"/>
      <c r="G60" s="2"/>
      <c r="H60" s="2"/>
      <c r="I60" s="2"/>
      <c r="J60" s="2"/>
    </row>
    <row r="61" spans="1:10" ht="12.75">
      <c r="A61" s="2"/>
      <c r="B61" s="3" t="s">
        <v>10</v>
      </c>
      <c r="C61" s="3"/>
      <c r="D61" s="2"/>
      <c r="E61" s="33"/>
      <c r="F61" s="32"/>
      <c r="G61" s="2"/>
      <c r="H61" s="2"/>
      <c r="I61" s="2"/>
      <c r="J61" s="2"/>
    </row>
    <row r="62" spans="1:10" ht="12.75">
      <c r="A62" s="2"/>
      <c r="B62" s="3"/>
      <c r="C62" s="3"/>
      <c r="D62" s="2"/>
      <c r="E62" s="2"/>
      <c r="F62" s="2"/>
      <c r="G62" s="2"/>
      <c r="H62" s="2"/>
      <c r="I62" s="2"/>
      <c r="J62" s="2"/>
    </row>
    <row r="63" spans="1:10" ht="12.75">
      <c r="A63" s="2"/>
      <c r="B63" s="3" t="s">
        <v>14</v>
      </c>
      <c r="C63" s="3"/>
      <c r="E63" s="1" t="s">
        <v>15</v>
      </c>
      <c r="F63" s="2"/>
      <c r="G63" s="2"/>
      <c r="H63" s="2"/>
      <c r="I63" s="2"/>
      <c r="J63" s="2"/>
    </row>
    <row r="64" spans="1:10" ht="12.75">
      <c r="A64" s="2"/>
      <c r="B64" s="3"/>
      <c r="C64" s="3"/>
      <c r="D64" s="2"/>
      <c r="E64" s="2"/>
      <c r="F64" s="2"/>
      <c r="G64" s="2"/>
      <c r="H64" s="2"/>
      <c r="I64" s="2"/>
      <c r="J64" s="2"/>
    </row>
    <row r="65" spans="1:10" ht="12.75">
      <c r="A65" s="2"/>
      <c r="B65" s="8"/>
      <c r="C65" s="9"/>
      <c r="D65" s="20"/>
      <c r="E65" s="26"/>
      <c r="F65" s="22" t="s">
        <v>8</v>
      </c>
      <c r="G65" s="5"/>
      <c r="H65" s="5" t="s">
        <v>2</v>
      </c>
      <c r="I65" s="5" t="s">
        <v>4</v>
      </c>
      <c r="J65" s="5"/>
    </row>
    <row r="66" spans="1:10" ht="12.75">
      <c r="A66" s="2"/>
      <c r="B66" s="11" t="s">
        <v>0</v>
      </c>
      <c r="C66" s="10"/>
      <c r="D66" s="11" t="s">
        <v>1</v>
      </c>
      <c r="E66" s="6" t="s">
        <v>27</v>
      </c>
      <c r="F66" s="23" t="s">
        <v>7</v>
      </c>
      <c r="G66" s="6" t="s">
        <v>6</v>
      </c>
      <c r="H66" s="6" t="s">
        <v>3</v>
      </c>
      <c r="I66" s="6" t="s">
        <v>3</v>
      </c>
      <c r="J66" s="6" t="s">
        <v>5</v>
      </c>
    </row>
    <row r="67" spans="1:10" ht="12.75">
      <c r="A67" s="2"/>
      <c r="B67" s="11" t="s">
        <v>19</v>
      </c>
      <c r="C67" s="10"/>
      <c r="D67" s="21"/>
      <c r="E67" s="7"/>
      <c r="F67" s="24"/>
      <c r="G67" s="7"/>
      <c r="H67" s="18">
        <v>0.025</v>
      </c>
      <c r="I67" s="17">
        <v>0.05</v>
      </c>
      <c r="J67" s="7"/>
    </row>
    <row r="68" spans="1:10" ht="12.75">
      <c r="A68" s="13">
        <v>1</v>
      </c>
      <c r="B68" s="27"/>
      <c r="C68" s="27"/>
      <c r="D68" s="28"/>
      <c r="E68" s="14">
        <v>0</v>
      </c>
      <c r="F68" s="19">
        <f>IF(545.4-E68&gt;0,E68-545.4)+545.4</f>
        <v>0</v>
      </c>
      <c r="G68" s="15">
        <v>0</v>
      </c>
      <c r="H68" s="14">
        <f>ROUND(SUM(F68*H67)*G68,2)</f>
        <v>0</v>
      </c>
      <c r="I68" s="14">
        <f>SUM(F68*I67)*G68</f>
        <v>0</v>
      </c>
      <c r="J68" s="14">
        <f aca="true" t="shared" si="3" ref="J68:J77">SUM(I68,H68)</f>
        <v>0</v>
      </c>
    </row>
    <row r="69" spans="1:10" ht="12.75">
      <c r="A69" s="13">
        <v>2</v>
      </c>
      <c r="B69" s="27"/>
      <c r="C69" s="27"/>
      <c r="D69" s="28"/>
      <c r="E69" s="14">
        <v>0</v>
      </c>
      <c r="F69" s="19">
        <f>IF(545.4-E69&gt;0,E69-545.4)+545.4</f>
        <v>0</v>
      </c>
      <c r="G69" s="15">
        <v>0</v>
      </c>
      <c r="H69" s="14">
        <f aca="true" t="shared" si="4" ref="H69:H77">SUM(F69*2.5%)*G69</f>
        <v>0</v>
      </c>
      <c r="I69" s="14">
        <f aca="true" t="shared" si="5" ref="I69:I77">SUM(F69*5%)*G69</f>
        <v>0</v>
      </c>
      <c r="J69" s="14">
        <f t="shared" si="3"/>
        <v>0</v>
      </c>
    </row>
    <row r="70" spans="1:10" ht="12.75">
      <c r="A70" s="13">
        <v>3</v>
      </c>
      <c r="B70" s="27"/>
      <c r="C70" s="27"/>
      <c r="D70" s="28"/>
      <c r="E70" s="14">
        <v>0</v>
      </c>
      <c r="F70" s="19">
        <f>IF(545.4-E70&gt;0,E70-545.4)+545.4</f>
        <v>0</v>
      </c>
      <c r="G70" s="15">
        <v>0</v>
      </c>
      <c r="H70" s="14">
        <f t="shared" si="4"/>
        <v>0</v>
      </c>
      <c r="I70" s="14">
        <f t="shared" si="5"/>
        <v>0</v>
      </c>
      <c r="J70" s="14">
        <f t="shared" si="3"/>
        <v>0</v>
      </c>
    </row>
    <row r="71" spans="1:10" ht="12.75">
      <c r="A71" s="13">
        <v>4</v>
      </c>
      <c r="B71" s="30"/>
      <c r="C71" s="27"/>
      <c r="D71" s="28"/>
      <c r="E71" s="14">
        <v>0</v>
      </c>
      <c r="F71" s="19">
        <f>IF(545.4-E71&gt;0,E71-545.4)+545.4</f>
        <v>0</v>
      </c>
      <c r="G71" s="15">
        <v>0</v>
      </c>
      <c r="H71" s="14">
        <f t="shared" si="4"/>
        <v>0</v>
      </c>
      <c r="I71" s="14">
        <f t="shared" si="5"/>
        <v>0</v>
      </c>
      <c r="J71" s="14">
        <f t="shared" si="3"/>
        <v>0</v>
      </c>
    </row>
    <row r="72" spans="1:10" ht="12.75">
      <c r="A72" s="13">
        <v>5</v>
      </c>
      <c r="B72" s="16"/>
      <c r="C72" s="31"/>
      <c r="D72" s="29"/>
      <c r="E72" s="14">
        <v>0</v>
      </c>
      <c r="F72" s="19">
        <f>IF(545.4-E72&gt;0,E72-545.4)+545.4</f>
        <v>0</v>
      </c>
      <c r="G72" s="15">
        <v>0</v>
      </c>
      <c r="H72" s="14">
        <f t="shared" si="4"/>
        <v>0</v>
      </c>
      <c r="I72" s="14">
        <f t="shared" si="5"/>
        <v>0</v>
      </c>
      <c r="J72" s="14">
        <f t="shared" si="3"/>
        <v>0</v>
      </c>
    </row>
    <row r="73" spans="1:10" ht="12.75">
      <c r="A73" s="13">
        <v>6</v>
      </c>
      <c r="B73" s="16"/>
      <c r="C73" s="31"/>
      <c r="D73" s="29"/>
      <c r="E73" s="14">
        <v>0</v>
      </c>
      <c r="F73" s="19">
        <f>IF(545.4-E73&gt;0,E73-545.4)+545.4</f>
        <v>0</v>
      </c>
      <c r="G73" s="15">
        <v>0</v>
      </c>
      <c r="H73" s="14">
        <f t="shared" si="4"/>
        <v>0</v>
      </c>
      <c r="I73" s="14">
        <f t="shared" si="5"/>
        <v>0</v>
      </c>
      <c r="J73" s="14">
        <f t="shared" si="3"/>
        <v>0</v>
      </c>
    </row>
    <row r="74" spans="1:10" ht="12.75">
      <c r="A74" s="13">
        <v>7</v>
      </c>
      <c r="B74" s="16"/>
      <c r="C74" s="31"/>
      <c r="D74" s="29"/>
      <c r="E74" s="14">
        <v>0</v>
      </c>
      <c r="F74" s="19">
        <f>IF(545.4-E74&gt;0,E74-545.4)+545.4</f>
        <v>0</v>
      </c>
      <c r="G74" s="15">
        <v>0</v>
      </c>
      <c r="H74" s="14">
        <f t="shared" si="4"/>
        <v>0</v>
      </c>
      <c r="I74" s="14">
        <f t="shared" si="5"/>
        <v>0</v>
      </c>
      <c r="J74" s="14">
        <f t="shared" si="3"/>
        <v>0</v>
      </c>
    </row>
    <row r="75" spans="1:10" ht="12.75">
      <c r="A75" s="13">
        <v>8</v>
      </c>
      <c r="B75" s="16"/>
      <c r="C75" s="31"/>
      <c r="D75" s="29"/>
      <c r="E75" s="14">
        <v>0</v>
      </c>
      <c r="F75" s="19">
        <f>IF(545.4-E75&gt;0,E75-545.4)+545.4</f>
        <v>0</v>
      </c>
      <c r="G75" s="15">
        <v>0</v>
      </c>
      <c r="H75" s="14">
        <f t="shared" si="4"/>
        <v>0</v>
      </c>
      <c r="I75" s="14">
        <f t="shared" si="5"/>
        <v>0</v>
      </c>
      <c r="J75" s="14">
        <f t="shared" si="3"/>
        <v>0</v>
      </c>
    </row>
    <row r="76" spans="1:10" ht="12.75">
      <c r="A76" s="13">
        <v>9</v>
      </c>
      <c r="B76" s="16"/>
      <c r="C76" s="31"/>
      <c r="D76" s="29"/>
      <c r="E76" s="14">
        <v>0</v>
      </c>
      <c r="F76" s="19">
        <f>IF(545.4-E76&gt;0,E76-545.4)+545.4</f>
        <v>0</v>
      </c>
      <c r="G76" s="15">
        <v>0</v>
      </c>
      <c r="H76" s="14">
        <f t="shared" si="4"/>
        <v>0</v>
      </c>
      <c r="I76" s="14">
        <f t="shared" si="5"/>
        <v>0</v>
      </c>
      <c r="J76" s="14">
        <f t="shared" si="3"/>
        <v>0</v>
      </c>
    </row>
    <row r="77" spans="1:10" ht="12.75">
      <c r="A77" s="13">
        <v>10</v>
      </c>
      <c r="B77" s="16"/>
      <c r="C77" s="31"/>
      <c r="D77" s="29"/>
      <c r="E77" s="14">
        <v>0</v>
      </c>
      <c r="F77" s="19">
        <f>IF(545.4-E77&gt;0,E77-545.4)+545.4</f>
        <v>0</v>
      </c>
      <c r="G77" s="15">
        <v>0</v>
      </c>
      <c r="H77" s="14">
        <f t="shared" si="4"/>
        <v>0</v>
      </c>
      <c r="I77" s="14">
        <f t="shared" si="5"/>
        <v>0</v>
      </c>
      <c r="J77" s="14">
        <f t="shared" si="3"/>
        <v>0</v>
      </c>
    </row>
    <row r="78" spans="1:10" ht="12.75">
      <c r="A78" s="2"/>
      <c r="E78" s="2"/>
      <c r="F78" s="2"/>
      <c r="G78" s="2"/>
      <c r="H78" s="2"/>
      <c r="I78" s="2"/>
      <c r="J78" s="2"/>
    </row>
    <row r="79" spans="1:10" ht="12.75">
      <c r="A79" s="2"/>
      <c r="B79" s="3" t="s">
        <v>23</v>
      </c>
      <c r="C79" s="3"/>
      <c r="D79" s="2"/>
      <c r="E79" s="2"/>
      <c r="F79" s="2"/>
      <c r="G79" s="2"/>
      <c r="H79" s="4">
        <f>SUM(H68:H77)</f>
        <v>0</v>
      </c>
      <c r="I79" s="4">
        <f>SUM(I68:I77)</f>
        <v>0</v>
      </c>
      <c r="J79" s="4">
        <f>SUM(J68:J77)</f>
        <v>0</v>
      </c>
    </row>
    <row r="81" spans="1:10" ht="12.75">
      <c r="A81" s="2"/>
      <c r="B81" s="45" t="s">
        <v>18</v>
      </c>
      <c r="C81" s="9"/>
      <c r="D81" s="20"/>
      <c r="E81" s="26"/>
      <c r="F81" s="22" t="s">
        <v>8</v>
      </c>
      <c r="G81" s="5"/>
      <c r="H81" s="5" t="s">
        <v>2</v>
      </c>
      <c r="I81" s="5" t="s">
        <v>4</v>
      </c>
      <c r="J81" s="5"/>
    </row>
    <row r="82" spans="1:10" ht="12.75">
      <c r="A82" s="2"/>
      <c r="B82" s="11" t="s">
        <v>0</v>
      </c>
      <c r="C82" s="10"/>
      <c r="D82" s="11" t="s">
        <v>1</v>
      </c>
      <c r="E82" s="6" t="s">
        <v>27</v>
      </c>
      <c r="F82" s="23" t="s">
        <v>7</v>
      </c>
      <c r="G82" s="6" t="s">
        <v>6</v>
      </c>
      <c r="H82" s="6" t="s">
        <v>3</v>
      </c>
      <c r="I82" s="6" t="s">
        <v>3</v>
      </c>
      <c r="J82" s="6" t="s">
        <v>5</v>
      </c>
    </row>
    <row r="83" spans="1:10" ht="12.75">
      <c r="A83" s="2"/>
      <c r="B83" s="43"/>
      <c r="C83" s="44"/>
      <c r="D83" s="21"/>
      <c r="E83" s="7"/>
      <c r="F83" s="24"/>
      <c r="G83" s="7"/>
      <c r="H83" s="18">
        <v>0.025</v>
      </c>
      <c r="I83" s="17">
        <v>0.05</v>
      </c>
      <c r="J83" s="7"/>
    </row>
    <row r="84" spans="1:10" ht="12.75">
      <c r="A84" s="13">
        <v>1</v>
      </c>
      <c r="B84" s="27"/>
      <c r="C84" s="40"/>
      <c r="D84" s="28"/>
      <c r="E84" s="25">
        <v>0</v>
      </c>
      <c r="F84" s="19">
        <f>IF(621.92-E84&gt;0,E84-621.92)+621.92</f>
        <v>0</v>
      </c>
      <c r="G84" s="15">
        <v>0</v>
      </c>
      <c r="H84" s="14">
        <f>ROUND(SUM(F84*H83)*G84,2)</f>
        <v>0</v>
      </c>
      <c r="I84" s="14">
        <f>SUM(F84*I83)*G84</f>
        <v>0</v>
      </c>
      <c r="J84" s="14">
        <f>SUM(I84,H84)</f>
        <v>0</v>
      </c>
    </row>
    <row r="85" spans="1:10" ht="12.75">
      <c r="A85" s="13">
        <v>2</v>
      </c>
      <c r="B85" s="41"/>
      <c r="C85" s="27"/>
      <c r="D85" s="28"/>
      <c r="E85" s="14">
        <v>0</v>
      </c>
      <c r="F85" s="19">
        <f>IF(621.92-E85&gt;0,E85-621.92)+621.92</f>
        <v>0</v>
      </c>
      <c r="G85" s="15">
        <v>0</v>
      </c>
      <c r="H85" s="14">
        <f>SUM(F85*2.5%)*G85</f>
        <v>0</v>
      </c>
      <c r="I85" s="14">
        <f>SUM(F85*5%)*G85</f>
        <v>0</v>
      </c>
      <c r="J85" s="14">
        <f>SUM(I85,H85)</f>
        <v>0</v>
      </c>
    </row>
    <row r="86" spans="1:10" ht="12.75">
      <c r="A86" s="13">
        <v>3</v>
      </c>
      <c r="B86" s="27"/>
      <c r="C86" s="27"/>
      <c r="D86" s="28"/>
      <c r="E86" s="14">
        <v>0</v>
      </c>
      <c r="F86" s="19">
        <f>IF(621.92-E86&gt;0,E86-621.92)+621.92</f>
        <v>0</v>
      </c>
      <c r="G86" s="15">
        <v>0</v>
      </c>
      <c r="H86" s="14">
        <f>SUM(F86*2.5%)*G86</f>
        <v>0</v>
      </c>
      <c r="I86" s="14">
        <f>SUM(F86*5%)*G86</f>
        <v>0</v>
      </c>
      <c r="J86" s="14">
        <f>SUM(I86,H86)</f>
        <v>0</v>
      </c>
    </row>
    <row r="87" spans="1:10" ht="12.75">
      <c r="A87" s="13">
        <v>4</v>
      </c>
      <c r="B87" s="30"/>
      <c r="C87" s="27"/>
      <c r="D87" s="28"/>
      <c r="E87" s="14">
        <v>0</v>
      </c>
      <c r="F87" s="19">
        <f>IF(621.92-E87&gt;0,E87-621.92)+621.92</f>
        <v>0</v>
      </c>
      <c r="G87" s="15">
        <v>0</v>
      </c>
      <c r="H87" s="14">
        <f>SUM(F87*2.5%)*G87</f>
        <v>0</v>
      </c>
      <c r="I87" s="14">
        <f>SUM(F87*5%)*G87</f>
        <v>0</v>
      </c>
      <c r="J87" s="14">
        <f>SUM(I87,H87)</f>
        <v>0</v>
      </c>
    </row>
    <row r="88" spans="1:10" ht="12.75">
      <c r="A88" s="13">
        <v>5</v>
      </c>
      <c r="B88" s="16"/>
      <c r="C88" s="31"/>
      <c r="D88" s="29"/>
      <c r="E88" s="14">
        <v>0</v>
      </c>
      <c r="F88" s="19">
        <f>IF(621.92-E88&gt;0,E88-621.92)+621.92</f>
        <v>0</v>
      </c>
      <c r="G88" s="15">
        <v>0</v>
      </c>
      <c r="H88" s="14">
        <f>SUM(F88*2.5%)*G88</f>
        <v>0</v>
      </c>
      <c r="I88" s="14">
        <f>SUM(F88*5%)*G88</f>
        <v>0</v>
      </c>
      <c r="J88" s="14">
        <f>SUM(I88,H88)</f>
        <v>0</v>
      </c>
    </row>
    <row r="89" spans="1:10" ht="12.75">
      <c r="A89" s="2"/>
      <c r="E89" s="2"/>
      <c r="F89" s="2"/>
      <c r="G89" s="2"/>
      <c r="H89" s="2"/>
      <c r="I89" s="2"/>
      <c r="J89" s="2"/>
    </row>
    <row r="90" spans="1:10" ht="12.75">
      <c r="A90" s="2"/>
      <c r="B90" s="3" t="s">
        <v>23</v>
      </c>
      <c r="C90" s="3"/>
      <c r="D90" s="2"/>
      <c r="E90" s="2"/>
      <c r="F90" s="2"/>
      <c r="G90" s="2"/>
      <c r="H90" s="4">
        <f>SUM(H84:H88)</f>
        <v>0</v>
      </c>
      <c r="I90" s="4">
        <f>SUM(I84:I88)</f>
        <v>0</v>
      </c>
      <c r="J90" s="4">
        <f>SUM(J84:J88)</f>
        <v>0</v>
      </c>
    </row>
    <row r="92" spans="1:10" ht="12.75">
      <c r="A92" s="2"/>
      <c r="B92" s="46" t="s">
        <v>20</v>
      </c>
      <c r="C92" s="9"/>
      <c r="D92" s="20"/>
      <c r="E92" s="26"/>
      <c r="F92" s="22" t="s">
        <v>8</v>
      </c>
      <c r="G92" s="5"/>
      <c r="H92" s="5" t="s">
        <v>2</v>
      </c>
      <c r="I92" s="5" t="s">
        <v>4</v>
      </c>
      <c r="J92" s="5"/>
    </row>
    <row r="93" spans="1:10" ht="12.75">
      <c r="A93" s="2"/>
      <c r="B93" s="11" t="s">
        <v>0</v>
      </c>
      <c r="C93" s="10"/>
      <c r="D93" s="11" t="s">
        <v>1</v>
      </c>
      <c r="E93" s="6" t="s">
        <v>27</v>
      </c>
      <c r="F93" s="23" t="s">
        <v>7</v>
      </c>
      <c r="G93" s="6" t="s">
        <v>6</v>
      </c>
      <c r="H93" s="6" t="s">
        <v>3</v>
      </c>
      <c r="I93" s="6" t="s">
        <v>3</v>
      </c>
      <c r="J93" s="6" t="s">
        <v>5</v>
      </c>
    </row>
    <row r="94" spans="1:10" ht="12.75">
      <c r="A94" s="2"/>
      <c r="B94" s="43"/>
      <c r="C94" s="44"/>
      <c r="D94" s="21"/>
      <c r="E94" s="7"/>
      <c r="F94" s="24"/>
      <c r="G94" s="7"/>
      <c r="H94" s="18">
        <v>0.025</v>
      </c>
      <c r="I94" s="17">
        <v>0.05</v>
      </c>
      <c r="J94" s="7"/>
    </row>
    <row r="95" spans="1:10" ht="12.75">
      <c r="A95" s="13">
        <v>1</v>
      </c>
      <c r="B95" s="27"/>
      <c r="C95" s="27"/>
      <c r="D95" s="28"/>
      <c r="E95" s="25">
        <v>0</v>
      </c>
      <c r="F95" s="19">
        <f>IF(692.36-E95&gt;0,E95-692.36)+692.36</f>
        <v>0</v>
      </c>
      <c r="G95" s="15">
        <v>0</v>
      </c>
      <c r="H95" s="14">
        <f>ROUND(SUM(F95*H94)*G95,2)</f>
        <v>0</v>
      </c>
      <c r="I95" s="14">
        <f>SUM(F95*I94)*G95</f>
        <v>0</v>
      </c>
      <c r="J95" s="14">
        <f>SUM(I95,H95)</f>
        <v>0</v>
      </c>
    </row>
    <row r="96" spans="1:10" ht="12.75">
      <c r="A96" s="13">
        <v>2</v>
      </c>
      <c r="B96" s="27"/>
      <c r="C96" s="27"/>
      <c r="D96" s="28"/>
      <c r="E96" s="14">
        <v>0</v>
      </c>
      <c r="F96" s="19">
        <f>IF(692.36-E96&gt;0,E96-692.36)+692.36</f>
        <v>0</v>
      </c>
      <c r="G96" s="15">
        <v>0</v>
      </c>
      <c r="H96" s="14">
        <f>SUM(F96*2.5%)*G96</f>
        <v>0</v>
      </c>
      <c r="I96" s="14">
        <f>SUM(F96*5%)*G96</f>
        <v>0</v>
      </c>
      <c r="J96" s="14">
        <f>SUM(I96,H96)</f>
        <v>0</v>
      </c>
    </row>
    <row r="97" spans="1:10" ht="12.75">
      <c r="A97" s="13">
        <v>3</v>
      </c>
      <c r="B97" s="27"/>
      <c r="C97" s="27"/>
      <c r="D97" s="28"/>
      <c r="E97" s="14">
        <v>0</v>
      </c>
      <c r="F97" s="19">
        <f>IF(692.36-E97&gt;0,E97-692.36)+692.36</f>
        <v>0</v>
      </c>
      <c r="G97" s="15">
        <v>0</v>
      </c>
      <c r="H97" s="14">
        <f>SUM(F97*2.5%)*G97</f>
        <v>0</v>
      </c>
      <c r="I97" s="14">
        <f>SUM(F97*5%)*G97</f>
        <v>0</v>
      </c>
      <c r="J97" s="14">
        <f>SUM(I97,H97)</f>
        <v>0</v>
      </c>
    </row>
    <row r="98" spans="1:10" ht="12.75">
      <c r="A98" s="13">
        <v>4</v>
      </c>
      <c r="B98" s="30"/>
      <c r="C98" s="27"/>
      <c r="D98" s="28"/>
      <c r="E98" s="14">
        <v>0</v>
      </c>
      <c r="F98" s="19">
        <f>IF(692.36-E98&gt;0,E98-692.36)+692.36</f>
        <v>0</v>
      </c>
      <c r="G98" s="15">
        <v>0</v>
      </c>
      <c r="H98" s="14">
        <f>SUM(F98*2.5%)*G98</f>
        <v>0</v>
      </c>
      <c r="I98" s="14">
        <f>SUM(F98*5%)*G98</f>
        <v>0</v>
      </c>
      <c r="J98" s="14">
        <f>SUM(I98,H98)</f>
        <v>0</v>
      </c>
    </row>
    <row r="99" spans="1:10" ht="12.75">
      <c r="A99" s="13">
        <v>5</v>
      </c>
      <c r="B99" s="16"/>
      <c r="C99" s="31"/>
      <c r="D99" s="29"/>
      <c r="E99" s="14">
        <v>0</v>
      </c>
      <c r="F99" s="19">
        <f>IF(692.36-E99&gt;0,E99-692.36)+692.36</f>
        <v>0</v>
      </c>
      <c r="G99" s="15">
        <v>0</v>
      </c>
      <c r="H99" s="14">
        <f>SUM(F99*2.5%)*G99</f>
        <v>0</v>
      </c>
      <c r="I99" s="14">
        <f>SUM(F99*5%)*G99</f>
        <v>0</v>
      </c>
      <c r="J99" s="14">
        <f>SUM(I99,H99)</f>
        <v>0</v>
      </c>
    </row>
    <row r="100" spans="1:10" ht="12.75">
      <c r="A100" s="2"/>
      <c r="E100" s="2"/>
      <c r="F100" s="2"/>
      <c r="G100" s="2"/>
      <c r="H100" s="2"/>
      <c r="I100" s="2"/>
      <c r="J100" s="2"/>
    </row>
    <row r="101" spans="1:10" ht="12.75">
      <c r="A101" s="2"/>
      <c r="B101" s="3" t="s">
        <v>23</v>
      </c>
      <c r="C101" s="3"/>
      <c r="D101" s="2"/>
      <c r="E101" s="2"/>
      <c r="F101" s="2"/>
      <c r="G101" s="2"/>
      <c r="H101" s="4">
        <f>SUM(H95:H99)</f>
        <v>0</v>
      </c>
      <c r="I101" s="4">
        <f>SUM(I95:I99)</f>
        <v>0</v>
      </c>
      <c r="J101" s="4">
        <f>SUM(J95:J99)</f>
        <v>0</v>
      </c>
    </row>
    <row r="103" spans="1:10" ht="12.75">
      <c r="A103" s="2"/>
      <c r="B103" s="47" t="s">
        <v>21</v>
      </c>
      <c r="C103" s="9"/>
      <c r="D103" s="20"/>
      <c r="E103" s="26"/>
      <c r="F103" s="22" t="s">
        <v>8</v>
      </c>
      <c r="G103" s="5"/>
      <c r="H103" s="5" t="s">
        <v>2</v>
      </c>
      <c r="I103" s="5" t="s">
        <v>4</v>
      </c>
      <c r="J103" s="5"/>
    </row>
    <row r="104" spans="1:10" ht="12.75">
      <c r="A104" s="2"/>
      <c r="B104" s="11" t="s">
        <v>0</v>
      </c>
      <c r="C104" s="10"/>
      <c r="D104" s="11" t="s">
        <v>1</v>
      </c>
      <c r="E104" s="6" t="s">
        <v>27</v>
      </c>
      <c r="F104" s="23" t="s">
        <v>7</v>
      </c>
      <c r="G104" s="6" t="s">
        <v>6</v>
      </c>
      <c r="H104" s="6" t="s">
        <v>3</v>
      </c>
      <c r="I104" s="6" t="s">
        <v>3</v>
      </c>
      <c r="J104" s="6" t="s">
        <v>5</v>
      </c>
    </row>
    <row r="105" spans="1:10" ht="12.75">
      <c r="A105" s="2"/>
      <c r="B105" s="43"/>
      <c r="C105" s="44"/>
      <c r="D105" s="21"/>
      <c r="E105" s="7"/>
      <c r="F105" s="24"/>
      <c r="G105" s="7"/>
      <c r="H105" s="18">
        <v>0.025</v>
      </c>
      <c r="I105" s="17">
        <v>0.05</v>
      </c>
      <c r="J105" s="7"/>
    </row>
    <row r="106" spans="1:10" ht="12.75">
      <c r="A106" s="13">
        <v>1</v>
      </c>
      <c r="B106" s="27"/>
      <c r="C106" s="27"/>
      <c r="D106" s="28"/>
      <c r="E106" s="25">
        <v>0</v>
      </c>
      <c r="F106" s="19">
        <f>IF(746.9-E106&gt;0,E106-746.9)+746.9</f>
        <v>0</v>
      </c>
      <c r="G106" s="15">
        <v>0</v>
      </c>
      <c r="H106" s="14">
        <f>ROUND(SUM(F106*H105)*G106,2)</f>
        <v>0</v>
      </c>
      <c r="I106" s="14">
        <f>SUM(F106*I105)*G106</f>
        <v>0</v>
      </c>
      <c r="J106" s="14">
        <f>SUM(I106,H106)</f>
        <v>0</v>
      </c>
    </row>
    <row r="107" spans="1:10" ht="12.75">
      <c r="A107" s="2"/>
      <c r="E107" s="2"/>
      <c r="F107" s="2"/>
      <c r="G107" s="2"/>
      <c r="H107" s="2"/>
      <c r="I107" s="2"/>
      <c r="J107" s="2"/>
    </row>
    <row r="108" spans="1:10" ht="12.75">
      <c r="A108" s="2"/>
      <c r="B108" s="3" t="s">
        <v>23</v>
      </c>
      <c r="C108" s="3"/>
      <c r="D108" s="2"/>
      <c r="E108" s="2"/>
      <c r="F108" s="2"/>
      <c r="G108" s="2"/>
      <c r="H108" s="4">
        <f>SUM(H106:H106)</f>
        <v>0</v>
      </c>
      <c r="I108" s="4">
        <f>SUM(I106:I106)</f>
        <v>0</v>
      </c>
      <c r="J108" s="4">
        <f>SUM(J106:J106)</f>
        <v>0</v>
      </c>
    </row>
    <row r="110" spans="2:10" ht="12.75">
      <c r="B110" s="38" t="s">
        <v>22</v>
      </c>
      <c r="H110" s="39">
        <f>SUM(H79,H90,H101,H108)</f>
        <v>0</v>
      </c>
      <c r="I110" s="39">
        <f>SUM(I79,I90,I101,I108)</f>
        <v>0</v>
      </c>
      <c r="J110" s="39">
        <f>SUM(J79,J90,J101,J108)</f>
        <v>0</v>
      </c>
    </row>
  </sheetData>
  <sheetProtection/>
  <printOptions/>
  <pageMargins left="0.75" right="0.75" top="1" bottom="1" header="0.5" footer="0.5"/>
  <pageSetup horizontalDpi="1200" verticalDpi="12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Hencilla Canworth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J K Barker</dc:creator>
  <cp:keywords/>
  <dc:description/>
  <cp:lastModifiedBy>andrewbarker</cp:lastModifiedBy>
  <cp:lastPrinted>2018-03-26T13:09:17Z</cp:lastPrinted>
  <dcterms:created xsi:type="dcterms:W3CDTF">2002-04-03T09:07:55Z</dcterms:created>
  <dcterms:modified xsi:type="dcterms:W3CDTF">2019-08-25T14:25:32Z</dcterms:modified>
  <cp:category/>
  <cp:version/>
  <cp:contentType/>
  <cp:contentStatus/>
</cp:coreProperties>
</file>